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comments7.xml" ContentType="application/vnd.openxmlformats-officedocument.spreadsheetml.comments+xml"/>
  <Default Extension="vml" ContentType="application/vnd.openxmlformats-officedocument.vmlDrawing"/>
  <Override PartName="/xl/worksheets/sheet7.xml" ContentType="application/vnd.openxmlformats-officedocument.spreadsheetml.worksheet+xml"/>
  <Override PartName="/xl/comments8.xml" ContentType="application/vnd.openxmlformats-officedocument.spreadsheetml.comment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4" lowestEdited="4" rupBuild="9302"/>
  <workbookPr codeName="ЭтаКнига" filterPrivacy="1"/>
  <bookViews>
    <workbookView xWindow="0" yWindow="0" windowWidth="15570" windowHeight="11760" firstSheet="12" activeTab="0"/>
  </bookViews>
  <sheets>
    <sheet name="Доходы.№1 " sheetId="40" r:id="rId2"/>
    <sheet name="Доходы.№2" sheetId="51" r:id="rId3"/>
    <sheet name="Нормы отчисл.налогов.№3" sheetId="52" r:id="rId4"/>
    <sheet name="Норматив.Акцизы.№4" sheetId="71" r:id="rId5"/>
    <sheet name="Источ.деф.бюджета.№5" sheetId="27" r:id="rId6"/>
    <sheet name="Источ.деф.бюджета.№6" sheetId="57" r:id="rId7"/>
    <sheet name="Бюдже.ассигнов.№7" sheetId="58" r:id="rId8"/>
    <sheet name="Бюдже.ассигнов.№8" sheetId="47" r:id="rId9"/>
    <sheet name="Бюджет.ассигнов.№9" sheetId="67" r:id="rId10"/>
    <sheet name="Бюджет.ассигнов.№10" sheetId="68" r:id="rId11"/>
    <sheet name="Ведомствен.структура.№11" sheetId="69" r:id="rId12"/>
    <sheet name="Ведомствен.структура.№12" sheetId="70" r:id="rId13"/>
    <sheet name="Перечень МП.№13" sheetId="62" r:id="rId14"/>
    <sheet name="Перечень МП.№14" sheetId="63" r:id="rId15"/>
    <sheet name="Доплата к пенсии.№15" sheetId="64" r:id="rId16"/>
    <sheet name="Доплата к пенсии.№16" sheetId="50" r:id="rId17"/>
    <sheet name="Внутр.заимств.№17" sheetId="72" r:id="rId18"/>
    <sheet name="Внутр.заимств.№18" sheetId="73" r:id="rId19"/>
  </sheets>
  <definedNames/>
  <calcPr calcId="0" calcMode="manual"/>
</workbook>
</file>

<file path=xl/calcChain.xml><?xml version="1.0" encoding="utf-8"?>
<calcChain xmlns="http://schemas.openxmlformats.org/spreadsheetml/2006/main">
  <c r="C51" i="40" l="1"/>
</calcChain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B16" authorId="0">
      <text>
        <r>
          <rPr>
            <b/>
            <sz val="8"/>
            <rFont val="Tahoma"/>
            <family val="2"/>
          </rPr>
          <t xml:space="preserve">Автор: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B14" authorId="0">
      <text>
        <r>
          <rPr>
            <b/>
            <sz val="8"/>
            <rFont val="Tahoma"/>
            <family val="2"/>
          </rPr>
          <t xml:space="preserve">Автор:
</t>
        </r>
      </text>
    </comment>
  </commentList>
</comments>
</file>

<file path=xl/sharedStrings.xml><?xml version="1.0" encoding="utf-8"?>
<sst xmlns="http://schemas.openxmlformats.org/spreadsheetml/2006/main" count="3695" uniqueCount="449">
  <si>
    <t>Вед</t>
  </si>
  <si>
    <t>ВР</t>
  </si>
  <si>
    <t>ЭКР</t>
  </si>
  <si>
    <t>121</t>
  </si>
  <si>
    <t>211</t>
  </si>
  <si>
    <t>129</t>
  </si>
  <si>
    <t>213</t>
  </si>
  <si>
    <t>244</t>
  </si>
  <si>
    <t>223</t>
  </si>
  <si>
    <t>225</t>
  </si>
  <si>
    <t>226</t>
  </si>
  <si>
    <t>851</t>
  </si>
  <si>
    <t>852</t>
  </si>
  <si>
    <t>540</t>
  </si>
  <si>
    <t>853</t>
  </si>
  <si>
    <t>880</t>
  </si>
  <si>
    <t>6150000800</t>
  </si>
  <si>
    <t>7210091030</t>
  </si>
  <si>
    <t>870</t>
  </si>
  <si>
    <t>6120061010</t>
  </si>
  <si>
    <t>6120051180</t>
  </si>
  <si>
    <t>6210090020</t>
  </si>
  <si>
    <t>6220090030</t>
  </si>
  <si>
    <t>6830010010</t>
  </si>
  <si>
    <t>Дорожное хозяйство (дорожные фонды)</t>
  </si>
  <si>
    <t>6830010020</t>
  </si>
  <si>
    <t>6310090040</t>
  </si>
  <si>
    <t>6840010040</t>
  </si>
  <si>
    <t>6910040020</t>
  </si>
  <si>
    <t>6440090080</t>
  </si>
  <si>
    <t>6510090090</t>
  </si>
  <si>
    <t>Пенсионное обеспечение</t>
  </si>
  <si>
    <t>6610090100</t>
  </si>
  <si>
    <t>Массовый спорт</t>
  </si>
  <si>
    <t>6710090110</t>
  </si>
  <si>
    <t>730</t>
  </si>
  <si>
    <t>Обслуживание государственного внутреннего и муниципального долга</t>
  </si>
  <si>
    <t>МО "Большесидоровское сельское поселение"</t>
  </si>
  <si>
    <t>МО «Большесидоровское сельское поселение»</t>
  </si>
  <si>
    <t>01</t>
  </si>
  <si>
    <t>02</t>
  </si>
  <si>
    <t>04</t>
  </si>
  <si>
    <t>07</t>
  </si>
  <si>
    <t>11</t>
  </si>
  <si>
    <t>13</t>
  </si>
  <si>
    <t>03</t>
  </si>
  <si>
    <t>09</t>
  </si>
  <si>
    <t>10</t>
  </si>
  <si>
    <t>12</t>
  </si>
  <si>
    <t>05</t>
  </si>
  <si>
    <t>08</t>
  </si>
  <si>
    <t>ВСЕГО РАСХОДОВ</t>
  </si>
  <si>
    <t xml:space="preserve">тыс. рублей </t>
  </si>
  <si>
    <t xml:space="preserve">тыс. руб. </t>
  </si>
  <si>
    <t>№ №</t>
  </si>
  <si>
    <t>Наименование кода группы, подгруппы, статьи, вида источника внутреннего финансирования дефицитов бюджетов, кода классификации операций сектора государственного управления</t>
  </si>
  <si>
    <t>Сумма</t>
  </si>
  <si>
    <t>Группа</t>
  </si>
  <si>
    <t>Под-груп-па</t>
  </si>
  <si>
    <t>Ста-тья</t>
  </si>
  <si>
    <t>Подстатья</t>
  </si>
  <si>
    <t>Элемент</t>
  </si>
  <si>
    <t>Вид источни-ков</t>
  </si>
  <si>
    <t>Статья (подстатья) классификации операций сектора государственного управления, относящаяся к источникам финансирования дефицитов бюджетов</t>
  </si>
  <si>
    <t>1.</t>
  </si>
  <si>
    <t>01020000000000000</t>
  </si>
  <si>
    <t>Кредиты кредитных организаций в валюте Российской Федерации</t>
  </si>
  <si>
    <t>00</t>
  </si>
  <si>
    <t>0000</t>
  </si>
  <si>
    <t>000</t>
  </si>
  <si>
    <t>1.1.</t>
  </si>
  <si>
    <t>01020000000000700</t>
  </si>
  <si>
    <t>Получение кредитов от кредитных организаций в валюте Российской Федерации</t>
  </si>
  <si>
    <t>700</t>
  </si>
  <si>
    <t>1.2</t>
  </si>
  <si>
    <t>01020000020000710</t>
  </si>
  <si>
    <t>Получение кредитов от кредитных организаций бюджетами муниципальных районов в валюте Российской Федерации</t>
  </si>
  <si>
    <t>710</t>
  </si>
  <si>
    <t>810</t>
  </si>
  <si>
    <t>2.</t>
  </si>
  <si>
    <t>Бюджетные кредиты от других бюджетов бюджетной системы Российской Федерации</t>
  </si>
  <si>
    <t>2.1</t>
  </si>
  <si>
    <t>2.2</t>
  </si>
  <si>
    <t>800</t>
  </si>
  <si>
    <t>Погашение бюджетных кредитов, полу ченных от других бюджетов бюджет ной системы Российской Федерации в валюте Российской Федерации</t>
  </si>
  <si>
    <t>Погашение кредитов бюджетами муниципальных районов кредитов  от других бюджетов бюджетной системы Российской Федерации  в валюте Российской Федерации</t>
  </si>
  <si>
    <t>01050000000000000</t>
  </si>
  <si>
    <t>Изменение остатков средств на счетах по учету средств бюджета</t>
  </si>
  <si>
    <t>01050000000000500</t>
  </si>
  <si>
    <t>Увеличение остатков средств бюджетов</t>
  </si>
  <si>
    <t>500</t>
  </si>
  <si>
    <t>01050200000000500</t>
  </si>
  <si>
    <t>Увеличение прочих остатков средств бюджетов</t>
  </si>
  <si>
    <t>2.3</t>
  </si>
  <si>
    <t>01050201000000510</t>
  </si>
  <si>
    <t>Увеличение прочих остатков денежных средств бюджетов</t>
  </si>
  <si>
    <t>510</t>
  </si>
  <si>
    <t>2.4</t>
  </si>
  <si>
    <t>01050201020000510</t>
  </si>
  <si>
    <t>Увеличение прочих остатков денежных средств бюджетов муниципальных районов</t>
  </si>
  <si>
    <t>2.5</t>
  </si>
  <si>
    <t>01050000000000600</t>
  </si>
  <si>
    <t>Уменьшение остатков средств бюджетов</t>
  </si>
  <si>
    <t>600</t>
  </si>
  <si>
    <t>2.6</t>
  </si>
  <si>
    <t>01050200000000600</t>
  </si>
  <si>
    <t>Уменьшение прочих остатков средств бюджетов</t>
  </si>
  <si>
    <t>2.7</t>
  </si>
  <si>
    <t>01050201000000610</t>
  </si>
  <si>
    <t>Уменьшение прочих остатков денежных средств бюджетов</t>
  </si>
  <si>
    <t>610</t>
  </si>
  <si>
    <t>2.8</t>
  </si>
  <si>
    <t>01050201020000610</t>
  </si>
  <si>
    <t>Уменьшение прочих остатков денежных средств бюджетов муниципальных районов</t>
  </si>
  <si>
    <t>00000000000000000</t>
  </si>
  <si>
    <t>ИСТОЧНИКИ ВНУТРЕННЕГО ФИНАНСИРОВАНИЯ ДЕФИЦИТОВ БЮДЖЕТОВ</t>
  </si>
  <si>
    <t>тыс.руб.</t>
  </si>
  <si>
    <t>№</t>
  </si>
  <si>
    <t>наименование</t>
  </si>
  <si>
    <t>Ведом-ство</t>
  </si>
  <si>
    <t>Подраз-дел</t>
  </si>
  <si>
    <t>ОБЩЕГОСУДАРСТВЕННЫЕ ВОПРОСЫ</t>
  </si>
  <si>
    <t>Функционирование высшего должностного лица субъекта РФ и муниципального образования</t>
  </si>
  <si>
    <t>Уплата налога на имущество организаций и земельного налога</t>
  </si>
  <si>
    <t>850</t>
  </si>
  <si>
    <t>Функционирование Правительства РФ, высших исполнительных  органов государственной власти  субъектов РФ, местных администраций</t>
  </si>
  <si>
    <t>Специальные расходы</t>
  </si>
  <si>
    <t>Резервные фонды</t>
  </si>
  <si>
    <t>Резервные средства</t>
  </si>
  <si>
    <t>Другие общегосударственные вопросы</t>
  </si>
  <si>
    <t>ЖИЛИЩНО-КОММУНАЛЬНОЕ ХОЗЯЙСТВО</t>
  </si>
  <si>
    <t>СОЦИАЛЬНАЯ ПОЛИТИКА</t>
  </si>
  <si>
    <t>Коммунальное хозяйство</t>
  </si>
  <si>
    <t>Расходы на осуществление государственных полномочий в сфере административных правоотношений</t>
  </si>
  <si>
    <t>НАЦИОНАЛЬНАЯ ОБОРОНА</t>
  </si>
  <si>
    <t>Мобилизационная и вневойсковая подготовка</t>
  </si>
  <si>
    <t>НАЦИОНАЛЬНАЯ  ЭКОНОМИКА</t>
  </si>
  <si>
    <t>Другие вопросы в области национальной экономики</t>
  </si>
  <si>
    <t>Благоустройство</t>
  </si>
  <si>
    <t>Целевые программы муниципальных образований</t>
  </si>
  <si>
    <t xml:space="preserve">Культура </t>
  </si>
  <si>
    <t>К решению Совета народных депутатов муниципального</t>
  </si>
  <si>
    <t>Наименование</t>
  </si>
  <si>
    <t>ЦСР</t>
  </si>
  <si>
    <t>Функционирование высшего должностного лица субъекта РФ и органа местного самоуправления</t>
  </si>
  <si>
    <r>
      <t>.</t>
    </r>
    <r>
      <rPr>
        <sz val="9"/>
        <rFont val="Times New Roman"/>
        <family val="1"/>
      </rPr>
      <t>6110000000</t>
    </r>
  </si>
  <si>
    <r>
      <t>.</t>
    </r>
    <r>
      <rPr>
        <sz val="9"/>
        <rFont val="Times New Roman"/>
        <family val="1"/>
      </rPr>
      <t>6110000100</t>
    </r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</si>
  <si>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</si>
  <si>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100</t>
  </si>
  <si>
    <t>Расходы на выплаты персоналу государственных (муниципальных) органов</t>
  </si>
  <si>
    <t>120</t>
  </si>
  <si>
    <t>Функционирование Правительства РФ, высших  исполнительных органов государственной власти субъектов РФ, местных администраций</t>
  </si>
  <si>
    <r>
      <t>.</t>
    </r>
    <r>
      <rPr>
        <sz val="9"/>
        <rFont val="Times New Roman"/>
        <family val="1"/>
      </rPr>
      <t>6160000000</t>
    </r>
  </si>
  <si>
    <r>
      <t>.</t>
    </r>
    <r>
      <rPr>
        <sz val="9"/>
        <rFont val="Times New Roman"/>
        <family val="1"/>
      </rPr>
      <t>6160000400</t>
    </r>
  </si>
  <si>
    <t>Закупка товаров, работ и услуг для государственных (муниципальных) нужд</t>
  </si>
  <si>
    <t>200</t>
  </si>
  <si>
    <t>Иные закупки товаров, работ и услуг для обеспечения государственных (муниципальных) нужд</t>
  </si>
  <si>
    <t>240</t>
  </si>
  <si>
    <t>290</t>
  </si>
  <si>
    <t>Иные бюджетные ассигнования</t>
  </si>
  <si>
    <t>Обеспечение проведения выборов и референдумов</t>
  </si>
  <si>
    <t>Проведение выборов и референдумов</t>
  </si>
  <si>
    <t>6150000000</t>
  </si>
  <si>
    <t>Проведение выборов в представительные  органы муниципального образования</t>
  </si>
  <si>
    <t>Резервный фонд</t>
  </si>
  <si>
    <t xml:space="preserve">Реализация иных мероприятий в рамках непрограммных расходов муниципальных органов </t>
  </si>
  <si>
    <t>Резервный фонд МО «Большесидоровское сельское поселение»</t>
  </si>
  <si>
    <t>Выполнение других обязательств государства</t>
  </si>
  <si>
    <t>6800000000</t>
  </si>
  <si>
    <t>Расходы  Осуществление первичного воинского учета на территориях, где отсутствуют военные комиссариаты</t>
  </si>
  <si>
    <t>6210000000</t>
  </si>
  <si>
    <t>6220000000</t>
  </si>
  <si>
    <t>Содержание автомобильных дорог общего пользования местного значения и искусственных сооружений на них</t>
  </si>
  <si>
    <t>Ремонт автомобильных дорог общего пользования местного значения и искусственных сооружений на них</t>
  </si>
  <si>
    <t>6310000000</t>
  </si>
  <si>
    <t xml:space="preserve">КУЛЬТУРА, КИНЕМАТОГРАФИЯ </t>
  </si>
  <si>
    <t xml:space="preserve"> Культура</t>
  </si>
  <si>
    <t>6500000000</t>
  </si>
  <si>
    <t>6610000000</t>
  </si>
  <si>
    <t>Доплаты к пенсиям государственных служащих субъектов РФ и муниципальных служащих</t>
  </si>
  <si>
    <t>300</t>
  </si>
  <si>
    <t>Социальное обеспечение и иные выплаты населению</t>
  </si>
  <si>
    <t>ФИЗИЧЕСКАЯ КУЛЬТУРА И СПОРТ</t>
  </si>
  <si>
    <t>6710000000</t>
  </si>
  <si>
    <t>Обслуживание государственного (муниципального) долга</t>
  </si>
  <si>
    <t>Приложение №1</t>
  </si>
  <si>
    <t>Приложение №3</t>
  </si>
  <si>
    <t>Приложение №2</t>
  </si>
  <si>
    <t>Погашение бюджетами сельских поселений кредитов от других бюджетов бюджетной системы Российской Федерации в валюте Российской Федерации</t>
  </si>
  <si>
    <t>Межбюджетные трансферты</t>
  </si>
  <si>
    <t>Иные межбюджетные трансферты</t>
  </si>
  <si>
    <t>образования «Большесидоровское сельское поселение»</t>
  </si>
  <si>
    <t>тыс. руб.</t>
  </si>
  <si>
    <t>Коды бюджетной классификации</t>
  </si>
  <si>
    <t>Наименование групп, подгрупп, статей, подстатей, элементов, программ (подпрограмм), кодов экономической классификации доходов</t>
  </si>
  <si>
    <t>000 1 00 00000 00 0000 000</t>
  </si>
  <si>
    <t>Налоговые доходы</t>
  </si>
  <si>
    <t>000 1 01 00000 00 0000 000</t>
  </si>
  <si>
    <t>Налоги на прибыль, доходы</t>
  </si>
  <si>
    <t>000 1 01 02000 01 0000 110</t>
  </si>
  <si>
    <t>Налог на доходы физических лиц</t>
  </si>
  <si>
    <t>000 1 01 02010 01 1000 110</t>
  </si>
  <si>
    <t>000 1 01 02020 01 1000 110</t>
  </si>
  <si>
    <t>000 1 01 02030 01 1000 110</t>
  </si>
  <si>
    <t>000 1 03 00000 00 0000 000</t>
  </si>
  <si>
    <t>НАЛОГИ НА ТОВАРЫ (РАБОТЫ, УСЛУГИ), РЕАЛИЗУЕМЫЕ НА ТЕРРИТОРИИ РОССИЙСКОЙ ФЕДЕРАЦИИ</t>
  </si>
  <si>
    <t>000 1 03 02000 01 0000 110</t>
  </si>
  <si>
    <t>Акцизы по подакцизным товарам (продукции), производимым на территории Российской Федерации</t>
  </si>
  <si>
    <t>000 1 03 02231 01 0000 110</t>
  </si>
  <si>
    <t>000 1 03 02241 01 0000 110</t>
  </si>
  <si>
    <t>000 1 03 02251 01 0000 110</t>
  </si>
  <si>
    <t>000 1 03 02261 01 0000 110</t>
  </si>
  <si>
    <t>Налоги на совокупный доход</t>
  </si>
  <si>
    <t>Единый сельскохозяйственный налог</t>
  </si>
  <si>
    <t>000 1 05 03010 01 1000 110</t>
  </si>
  <si>
    <t>000 1 06 00000 00 0000 000</t>
  </si>
  <si>
    <t>Налоги на имущество</t>
  </si>
  <si>
    <t>000 1 06 01000 00 0000 110</t>
  </si>
  <si>
    <t>Налог на имущество физических лиц</t>
  </si>
  <si>
    <t>000 1 06 01030 10 1000 110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</si>
  <si>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</si>
  <si>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000 1 06 06000 00 0000 110</t>
  </si>
  <si>
    <t>Земельный налог</t>
  </si>
  <si>
    <t>000 1 06 06033 10 1000 110</t>
  </si>
  <si>
    <t>Земельный налог с организаций, обладающих земельным участком, расположенным в границах сельских поселений</t>
  </si>
  <si>
    <t>000 1 06 06043 10 1000 110</t>
  </si>
  <si>
    <t>Земельный налог с физических лиц, обладающих земельным участком, расположенным в границах сельских поселений</t>
  </si>
  <si>
    <t>Неналоговые доходы</t>
  </si>
  <si>
    <t>000 1 11 05020 00 0000 120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</si>
  <si>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сельских поселений (за исключением земельных участков муниципальных бюджетных и автономных учреждений)</t>
  </si>
  <si>
    <t>000 1 11 05025 10 0000 120</t>
  </si>
  <si>
    <t>000 2 00 00000 00 0000 000</t>
  </si>
  <si>
    <t>БЕЗВОЗМЕЗДНЫЕ ПОСТУПЛЕНИЯ</t>
  </si>
  <si>
    <t>000 2 02 00000 00 0000 000</t>
  </si>
  <si>
    <t>Безвозмездные поступления от других бюджетов  бюджетной системы Российской Федерации</t>
  </si>
  <si>
    <t>000 2 02 10000 00 0000 150</t>
  </si>
  <si>
    <t>Дотации бюджетам бюджетной системы Российской Федерации</t>
  </si>
  <si>
    <t>000 2 02 15001 00 0000 150</t>
  </si>
  <si>
    <t>Дотации на выравнивание бюджетной обеспеченности</t>
  </si>
  <si>
    <t>000 2 02 15001 10 0000 150</t>
  </si>
  <si>
    <t>Дотации бюджетам сельских поселений на выравнивание бюджетной обеспеченности</t>
  </si>
  <si>
    <t>000 2 02 300000 00 0000 150</t>
  </si>
  <si>
    <t>000 2 02 30024 10 0000 150</t>
  </si>
  <si>
    <t>Субвенции бюджетам сельских поселений на выполнение передаваемых полномочий субъектов Российской Федерации</t>
  </si>
  <si>
    <t>000 2 02 35118 10 0000 150</t>
  </si>
  <si>
    <t>ВСЕГО ДОХОДОВ</t>
  </si>
  <si>
    <t>Приложение №9</t>
  </si>
  <si>
    <t>Приложение №13</t>
  </si>
  <si>
    <t>Приложение №7</t>
  </si>
  <si>
    <t>Приложение №11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</si>
  <si>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органом, (муниципальным казенным учреждением) сельского поселения</t>
  </si>
  <si>
    <t>Условно- утвержденные расходы</t>
  </si>
  <si>
    <t xml:space="preserve">НАЦИОНАЛЬНАЯ БЕЗОПАСНОСТЬ И ПРАВООХРАНИТЕЛЬНАЯ ДЕЯТЕЛЬНОСТЬ </t>
  </si>
  <si>
    <t>КУЛЬТУРА, КИНЕМАТОГРАФИЯ</t>
  </si>
  <si>
    <t>Условно-утвержденные расходы</t>
  </si>
  <si>
    <t>9990000000</t>
  </si>
  <si>
    <t xml:space="preserve">№№
п/п
</t>
  </si>
  <si>
    <t>КОД             ЦЕЛЕВОЙ СТАТЬИ</t>
  </si>
  <si>
    <t>НАИМЕНОВАНИЕ       ПРОГРАММЫ</t>
  </si>
  <si>
    <t>Пенсия выборным и муниципальным служащим за выслугу лет</t>
  </si>
  <si>
    <t>ИТОГО</t>
  </si>
  <si>
    <t>000 1 16 000000 00 0000 140</t>
  </si>
  <si>
    <t>Штрафы, санкции, возмещение ущерба</t>
  </si>
  <si>
    <t>000 1 16 07090 10 0000 140</t>
  </si>
  <si>
    <t>ПРОЧИЕ НЕНАЛОГОВЫЕ ДОХОДЫ</t>
  </si>
  <si>
    <t>Невыясненные поступления, зачисляемые в бюджеты сельских поселений</t>
  </si>
  <si>
    <t>Приложение №5</t>
  </si>
  <si>
    <t>Приложение №6</t>
  </si>
  <si>
    <t>Приложение №4</t>
  </si>
  <si>
    <t>Муниципальные образования</t>
  </si>
  <si>
    <t>общая протяженность, км</t>
  </si>
  <si>
    <t>РЕСПУБЛИКА АДЫГЕЯ</t>
  </si>
  <si>
    <t>Красногвардейский район</t>
  </si>
  <si>
    <t>Дифференцированный норматив %</t>
  </si>
  <si>
    <t>сумма</t>
  </si>
  <si>
    <t>НАИМЕНОВАНИЕ</t>
  </si>
  <si>
    <t>Гражданская оборона</t>
  </si>
  <si>
    <t>Защита населения и территории от чрезвычайных ситуаций природного и техногенного характера, пожарная безопасность</t>
  </si>
  <si>
    <t>Дорожное хозяйство ( Дорожные фонды)</t>
  </si>
  <si>
    <t>ОБСЛУЖИВАНИЕ ГОСУДАРСТВЕННОГО (МУНИЦИПАЛЬНОГО ) ДОЛГА</t>
  </si>
  <si>
    <t>Обслуживание государственого (муниципального) внутреннего долга</t>
  </si>
  <si>
    <t>Приложение №10</t>
  </si>
  <si>
    <t>Приложение №8</t>
  </si>
  <si>
    <t>Функционирование высшего должностного лица муниципального образования "Большесидоровское сельское поселение"</t>
  </si>
  <si>
    <t xml:space="preserve">Глава муниципального  образования "Большесидоровское сельское поселение" </t>
  </si>
  <si>
    <t>Фонды оплаты труда государственных (муниципальных) органов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</si>
  <si>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</si>
  <si>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>Обеспечение деятельности органов местного самоуправлении сельского поселения</t>
  </si>
  <si>
    <t>Обеспечение функций государственных органов администрации муниципального образования</t>
  </si>
  <si>
    <t>Прочая закупка товаров, работ и услуг</t>
  </si>
  <si>
    <t>Уплата налогов,сборов и иных платежей</t>
  </si>
  <si>
    <t>Уплата прочих налогов, сборов</t>
  </si>
  <si>
    <t>Уплата иных платежей</t>
  </si>
  <si>
    <t>Руководство и управление в сфере установленных функций (Другие общегосударственные вопросы)</t>
  </si>
  <si>
    <t>Прочая закупка товаров, работ и услуг (Ритуальные услуги)</t>
  </si>
  <si>
    <t>Программы МО "Большесидоровское сельское поселение"</t>
  </si>
  <si>
    <t>НАЦИОНАЛЬНАЯ БЕЗОПАСНОСТЬ И ПРАВООХРАНИТЕНАЯ ДЕЯТЕЛЬНОСТЬ</t>
  </si>
  <si>
    <t>Обеспечение населения и территории сельского поселения от чрезвычайных ситуаций</t>
  </si>
  <si>
    <t xml:space="preserve">Обеспечение пожарной безопасности </t>
  </si>
  <si>
    <t>Защита населения и территории сельского поселения от чрезвычайных ситуаций природного и техногенного характера,пожарная безопасность</t>
  </si>
  <si>
    <t>НАЦИОНАЛЬНАЯ ЭКОНОМИКА</t>
  </si>
  <si>
    <t>Обеспечение деятельности по землеустройству и землепользованию МО "Большесидоровское сельское поселение"</t>
  </si>
  <si>
    <t>Проведение кадастровых работ на земельных участках, отнесенных к собственности МО "Большесидоровске сельское поселение"</t>
  </si>
  <si>
    <t>Руководство и управление в сфере установленных функций( Коммунальное хозяйство)</t>
  </si>
  <si>
    <t>Поддержка ЖКХ МО "Большесидоровское сельское поселение"</t>
  </si>
  <si>
    <t>6440000000</t>
  </si>
  <si>
    <t>Обеспечение деятельности по благоустройству МО "Большесидоровское сельское поселение"</t>
  </si>
  <si>
    <t xml:space="preserve">Прочие мероприятия по благоустройству </t>
  </si>
  <si>
    <t>Обеспечение деятельности по культуре МО "Большесидоровское сельское поселение"</t>
  </si>
  <si>
    <t>Пенсионное обеспечение МО "Большесидоровское сельское поселение"</t>
  </si>
  <si>
    <t>312</t>
  </si>
  <si>
    <t>Иные пенсии, социальные доплаты к пенсиям</t>
  </si>
  <si>
    <t>Физическая культура и спорт МО "Большесидоровское сельское поселение"</t>
  </si>
  <si>
    <t>Расходы по массовому спорту</t>
  </si>
  <si>
    <t>ОБСЛУЖИВАНИЕ ГОСУДАРСТВЕННОГО (МУНИЦИПАЛЬНОГО) ДОЛГА</t>
  </si>
  <si>
    <t>Обслуживание  внутреннего и муниципального долга  сельским поселением</t>
  </si>
  <si>
    <t>Обслуживание муниципального долга</t>
  </si>
  <si>
    <t>Приложение №12</t>
  </si>
  <si>
    <t>Приложение №14</t>
  </si>
  <si>
    <t xml:space="preserve">тыс. руб.                                                       </t>
  </si>
  <si>
    <t>№ п/п</t>
  </si>
  <si>
    <t>КОД</t>
  </si>
  <si>
    <t>НАИМЕНОВАНИЕ ВЕДОМСТВА, ОТВЕЧАЮЩЕГО ЗА РЕАЛИЗАЦИЮ ПРОГРАММЫ</t>
  </si>
  <si>
    <t>НАИМЕНОВАНИЕ    ПРОГРАММ</t>
  </si>
  <si>
    <t>Администрация муниципального образования «Большесидоровское  сельское поселение»</t>
  </si>
  <si>
    <t>ИТОГО:</t>
  </si>
  <si>
    <t>Приложение № 17</t>
  </si>
  <si>
    <t xml:space="preserve">НАИМЕНОВАНИЕ     </t>
  </si>
  <si>
    <t>Внутренние заимствования (привлечение/погашение)</t>
  </si>
  <si>
    <t>Получение кредитов</t>
  </si>
  <si>
    <t xml:space="preserve">
Погашение кредитов
</t>
  </si>
  <si>
    <t>Бюджетные кредиты, привлеченные от других бюджетов бюджетной системы уровней Российской Федерации</t>
  </si>
  <si>
    <t>Погашение кредитов</t>
  </si>
  <si>
    <t>Прочие доходы от компенсации затрат бюджетов сельских поселений</t>
  </si>
  <si>
    <t xml:space="preserve"> </t>
  </si>
  <si>
    <t>МП "Формирование законопослушного поведения участников дорожного движения на территории МО "Большесидоровское сельское поселение" на 2021-2024 г."</t>
  </si>
  <si>
    <t>Закупка энергетических ресурсов</t>
  </si>
  <si>
    <t>247</t>
  </si>
  <si>
    <t>6810010070</t>
  </si>
  <si>
    <t>Субвенции бюджетам бюджетной системы Российской Федерации</t>
  </si>
  <si>
    <t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</si>
  <si>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>000 1 05 0000 00 0000 0000</t>
  </si>
  <si>
    <t>000 1 05 03000 01 0000 110</t>
  </si>
  <si>
    <t>Приложение № 15</t>
  </si>
  <si>
    <t>Приложение № 16</t>
  </si>
  <si>
    <t>Приложение №18</t>
  </si>
  <si>
    <t>759</t>
  </si>
  <si>
    <t xml:space="preserve">МП «Военно-патриотическое воспитание несовершеннолетних и молодежи  на территории МО "Большесидоровское сельское поселение" на 2023 – 2025  годы» </t>
  </si>
  <si>
    <t>МП «Профилактика незаконного потребления наркотических средств и психотропных веществ, наркомании на территории МО "Большесидоровское сельское поселение" на 2023-2025 годы»</t>
  </si>
  <si>
    <t>2026г.</t>
  </si>
  <si>
    <t>2026 г.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</si>
  <si>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</si>
  <si>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</si>
  <si>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</si>
  <si>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</si>
  <si>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НАЛОГОВЫЕ И НЕНАЛОГОВЫЕ ДОХОДЫ</t>
  </si>
  <si>
    <t>Код</t>
  </si>
  <si>
    <t>Наименование доходов, подлежащих распределению между бюджетам района и бюджетами поселений Красногвардейского района</t>
  </si>
  <si>
    <t>Бюджет муниципального образования "Большесидоровское сельское поселение" в %</t>
  </si>
  <si>
    <t>1 09 00000 00 0000 000</t>
  </si>
  <si>
    <t>ЗАДОЛЖЕННОСТЬ И ПЕРЕРАСЧЕТЫ ПО ОТМЕНЕННЫМ НАЛОГАМ, СБОРАМ И ИНЫМ ОБЯЗАТЕЛЬНЫМ ПЛАТЕЖАМ</t>
  </si>
  <si>
    <t>1 09 04053 10 0000 110</t>
  </si>
  <si>
    <t>Земельный налог (по обязательствам, возникшим до 1 января 2006 года), мобилизуемый на территориях сельских поселений</t>
  </si>
  <si>
    <t>1 11 02033 10 0000 120</t>
  </si>
  <si>
    <t>Доходы от размещения временно свободных средств бюджетов сельских поселений</t>
  </si>
  <si>
    <t>1 13 00000 00 0000 000</t>
  </si>
  <si>
    <t>ДОХОДЫ ОТ ИСПОЛЬЗОВАНИЯ ИМУЩЕСТВА, НАХОДЯЩЕГОСЯ В ГОСУДАРСТВЕННОЙ И МУНИЦИПАЛЬНОЙ СОБСТВЕННОСТИ</t>
  </si>
  <si>
    <t>1 13 01995 10 0000 130</t>
  </si>
  <si>
    <t>Прочие доходы от оказания платных услуг (работ) получателями средств бюджетов сельских поселений</t>
  </si>
  <si>
    <t>1 13 02065 10 0000 130</t>
  </si>
  <si>
    <t>Доходы, поступающие в порядке возмещения расходов, понесенных в связи с эксплуатацией имущества сельских поселений</t>
  </si>
  <si>
    <t>1 13 02995 10 0000 130</t>
  </si>
  <si>
    <t>1 15 00000 00 0000 000</t>
  </si>
  <si>
    <t>АДМИНИСТРАТИВНЫЕ ПЛАТЕЖИ И СБОРЫ</t>
  </si>
  <si>
    <t>1 15 02050 10 0000 140</t>
  </si>
  <si>
    <t>Платежи, взимаемые органами местного самоуправления (организациями) сельских поселений за выполнение определенных функций</t>
  </si>
  <si>
    <t>1 16 00000 00 0000 000</t>
  </si>
  <si>
    <t>ШТРАФЫ, САНКЦИИ, ВОЗМЕЩЕНИЕ УЩЕРБА</t>
  </si>
  <si>
    <t>1 16 10061 10 0000 140</t>
  </si>
  <si>
    <t>Платежи в целях возмещения убытков, причиненных уклонением от заключения с муниципальным органом сельского поселения (муниципальным казенным учреждением) муниципального контракта, а также иные денежные средства, подлежащие зачислению в бюджет сельского поселения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(за исключением муниципального контракта, финансируемого за счет средств муниципального дорожного фонда)</t>
  </si>
  <si>
    <t>1 16 10062 10 0000 140</t>
  </si>
  <si>
    <t>Платежи в целях возмещения убытков, причиненных уклонением от заключения с муниципальным органом сельского поселения (муниципальным казенным учреждением) муниципального контракта, финансируемого за счет средств муниципального дорожного фонда, а также иные денежные средства, подлежащие зачислению в бюджет сельского поселения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</t>
  </si>
  <si>
    <t>1 16 10100 10 0000 140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</si>
  <si>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 (в части бюджетов сельских поселений)</t>
  </si>
  <si>
    <t>1 16 07090 10 0000 140</t>
  </si>
  <si>
    <t>1 17 00000 00 0000 000</t>
  </si>
  <si>
    <t>1 17 01050 10 0000 180</t>
  </si>
  <si>
    <t>1 17 02020 10 0000 180</t>
  </si>
  <si>
    <t>Возмещение потерь сельскохозяйственного производства, связанных с изъятием сельскохозяйственных угодий, расположенных на территориях сельских поселений (по обязательствам, возникшим до 1 января 2008 года)</t>
  </si>
  <si>
    <t>1 17 05050 10 0000 180</t>
  </si>
  <si>
    <t>Прочие неналоговые доходы бюджетов сельских поселений</t>
  </si>
  <si>
    <t>1 17 14030 10 0000 150</t>
  </si>
  <si>
    <t>Средства самообложения граждан, зачисляемые в бюджеты сельских поселений</t>
  </si>
  <si>
    <t>1 17 15030 10 0000 150</t>
  </si>
  <si>
    <t>Инициативные платежи, зачисляемые в бюджеты сельских поселений</t>
  </si>
  <si>
    <t>1 17 16000 10 0000 180</t>
  </si>
  <si>
    <t>Прочие неналоговые доходы бюджетов сельских поселений в части невыясненных поступлений, по которым не осуществлен возврат (уточнение) не позднее трех лет со дня их зачисления на единый счет бюджета сельского поселения</t>
  </si>
  <si>
    <t>6810010050</t>
  </si>
  <si>
    <t>6810010060</t>
  </si>
  <si>
    <t>2027 г.</t>
  </si>
  <si>
    <t>2027г.</t>
  </si>
  <si>
    <t>МП «Комплексные меры по профилактике терроризма и экстремизма, предупреждения межнациональных конфликтов в МО « Большесидоровское сельское поселение на 2024 – 2026 годы»</t>
  </si>
  <si>
    <t>МП «Развитие массовой физической культуры и спорта в муниципальном образовании «Большесидоровское сельское поселение» на 2024 - 2026 гг."</t>
  </si>
  <si>
    <t>6810010010</t>
  </si>
  <si>
    <t>6810010020</t>
  </si>
  <si>
    <t>6710090120</t>
  </si>
  <si>
    <t>МП «Противодействие коррупции на территории Большесидоровского сельского поселения на 2024 – 2026 годы»</t>
  </si>
  <si>
    <t xml:space="preserve">   </t>
  </si>
  <si>
    <t>Раздел</t>
  </si>
  <si>
    <t>000 2 02 20000 00 0000 150</t>
  </si>
  <si>
    <t>Субсидии бюджетам бюджетной системы Российской Федерации (межбюджетные субсидии)</t>
  </si>
  <si>
    <t>000 2 02 29999 10 0000 150</t>
  </si>
  <si>
    <t>Прочие субсидии бюджетам сельских поселений</t>
  </si>
  <si>
    <t>6440080501</t>
  </si>
  <si>
    <t>Разработка эксплуатационной документации для детских игровых площадок на территории муниципального образования "Большесидоровское сельское поселение"</t>
  </si>
  <si>
    <t>000 2 02 19999 10 0000 150</t>
  </si>
  <si>
    <t>Прочие дотации бюджетам сельских поселений</t>
  </si>
  <si>
    <t>6100055490</t>
  </si>
  <si>
    <r>
      <t>.</t>
    </r>
    <r>
      <rPr>
        <sz val="9"/>
        <rFont val="Times New Roman"/>
        <family val="1"/>
      </rPr>
      <t>6100055490</t>
    </r>
  </si>
  <si>
    <t xml:space="preserve">Перечень публичных нормативных обязательств муниципального образования                                                         «Большесидоровское  сельское поселение» на 2026 год. </t>
  </si>
  <si>
    <t xml:space="preserve">Перечень публичных нормативных обязательств муниципального образования                                                         «Большесидоровское  сельское поселение» на 2027-2028 годы. </t>
  </si>
  <si>
    <t>2028 г.</t>
  </si>
  <si>
    <t>Перечень муниципальных программ с распределением бюджетных ассигнований 
 на 2026 год.</t>
  </si>
  <si>
    <t>Перечень муниципальных программ с распределением бюджетных ассигнований 
 на 2027 - 2028 года.</t>
  </si>
  <si>
    <t>2028г.</t>
  </si>
  <si>
    <t>Поступление доходов по основным источникам в бюджет муниципального образования «Большесидоровское сельское  поселение» на 2026 год.</t>
  </si>
  <si>
    <t>Поступление доходов по основным источникам в бюджет муниципального образования «Большесидоровское сельское  поселение» на плановый период 2027 - 2028 годы.</t>
  </si>
  <si>
    <t>Норматив распределения доходов муниципального образования"Большесидоровское сельское поселение",  не установленные федеральным законодательством и законодательством Республики Адыгея, на 2026 год и на плановый период 2027 и 2028 годов</t>
  </si>
  <si>
    <t>Нормативы распределения доходов
 от уплаты акцизов на автомобильный и  прямогонный бензин, дизельное топливо,
 моторные масла для дизельных и (или) карбюраторных (инжекторных) двигателей 
в  бюджеты поселений, муниципальных районов и городских округов на 2026 год
и плановый период 2027-2028 годы.
(КБК 1 03 02100 00 0000 110)</t>
  </si>
  <si>
    <t>Источники финансирования дефицита бюджета  МО "Большесидоровское  сельское поселение" на 2026 год</t>
  </si>
  <si>
    <t>Источники финансирования дефицита бюджета  МО "Большесидоровское  сельское поселение" на 2027-2028 годы</t>
  </si>
  <si>
    <t xml:space="preserve">Распределение бюджетных ассигнований бюджета муниципального образования "Большесидоровское сельское поселение" по разделам и подразделам классификации расходов бюджетов Российской Федерации муниципального образования "Большесидоровское сельское поселение" на 2026 год </t>
  </si>
  <si>
    <t xml:space="preserve">Распределение бюджетных ассигнований бюджета муниципального образования "Большесидоровское сельское поселение" по разделам и подразделам классификации расходов бюджетов Российской Федерации муниципального образования "Большесидоровское сельское поселение" на 2027-2028 годы </t>
  </si>
  <si>
    <t>Ведомственная структура расходов  бюджета муниципального образования  "Большесидоровское сельское поселение" на 2026 год.</t>
  </si>
  <si>
    <t xml:space="preserve">Ведомственная структура расходов  бюджета муниципального образования  "Большесидоровское сельское поселение" на 2027-2028 годы. </t>
  </si>
  <si>
    <t xml:space="preserve">Программа
муниципальных внутренних заимствований муниципального образования «Большесидоровское сельское поселение» на 2026 год 
</t>
  </si>
  <si>
    <t xml:space="preserve">Программа
муниципальных внутренних заимствований муниципального образования «Большесидоровское сельское поселение» на 2027-2028 года 
</t>
  </si>
  <si>
    <t>000 1 16 18000 02 0000 140</t>
  </si>
  <si>
    <t>Дороги общего пользования местного значения на конец 2024 года по Республике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</si>
  <si>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 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</si>
  <si>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</si>
  <si>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</si>
  <si>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Доходы от сумм пеней, предусмотренных законодательством Российской Федерации о налогах и сборах, подлежащие зачислению в бюджеты субъектов Российской Федерации по нормативу, установленному Бюджетным кодексом Российской Федерации, распределяемые Федеральным казначейством между бюджетами субъектов Российской Федерации в соответствии с федеральным законом о федеральном бюджете</t>
  </si>
  <si>
    <t xml:space="preserve">Единый сельскохозяйственный налог 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</si>
  <si>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 (муниципальным казенным учреждением) сельского поселения</t>
  </si>
  <si>
    <t>1.1433</t>
  </si>
  <si>
    <r>
      <t xml:space="preserve">РАСПРЕДЕЛЕНИЕ БЮДЖЕТНЫХ АССИГНОВАНИЙ  БЮДЖЕТА МУНИЦИПАЛЬНОГО ОБРАЗОВАНИЯ "БОЛЬШЕСИДОРОВСКОЕ СЕЛЬСКОЕ ПОСЕЛЕНИЕ"   ПО ЦЕЛЕВЫМ СТАТЬЯМ, КЛАССИФИКАЦИИ </t>
    </r>
    <r>
      <rPr>
        <sz val="11"/>
        <rFont val="Times New Roman"/>
        <family val="1"/>
      </rPr>
      <t xml:space="preserve">РАСХОДОВ БЮДЖЕТОВ РОССИЙСКОЙ ФЕДЕРАЦИИ НА </t>
    </r>
    <r>
      <rPr>
        <sz val="14"/>
        <rFont val="Times New Roman"/>
        <family val="1"/>
      </rPr>
      <t>2026</t>
    </r>
    <r>
      <rPr>
        <sz val="11"/>
        <rFont val="Times New Roman"/>
        <family val="1"/>
      </rPr>
      <t xml:space="preserve"> ГОД</t>
    </r>
    <r>
      <rPr>
        <sz val="12"/>
        <rFont val="Times New Roman"/>
        <family val="1"/>
      </rPr>
      <t xml:space="preserve"> </t>
    </r>
  </si>
  <si>
    <r>
      <t xml:space="preserve">РАСПРЕДЕЛЕНИЕ БЮДЖЕТНЫХ АССИГНОВАНИЙ  БЮДЖЕТА МУНИЦИПАЛЬНОГО ОБРАЗОВАНИЯ "БОЛЬШЕСИДОРОВСКОЕ СЕЛЬСКОЕ ПОСЕЛЕНИЕ"                                                             ПО ЦЕЛЕВЫМ СТАТЬЯМ, КЛАССИФИКАЦИИ </t>
    </r>
    <r>
      <rPr>
        <sz val="11"/>
        <rFont val="Times New Roman"/>
        <family val="1"/>
      </rPr>
      <t xml:space="preserve">РАСХОДОВ БЮДЖЕТОВ РОССИЙСКОЙ ФЕДЕРАЦИИ НА </t>
    </r>
    <r>
      <rPr>
        <sz val="14"/>
        <rFont val="Times New Roman"/>
        <family val="1"/>
      </rPr>
      <t>2027-2028</t>
    </r>
    <r>
      <rPr>
        <sz val="11"/>
        <rFont val="Times New Roman"/>
        <family val="1"/>
      </rPr>
      <t xml:space="preserve"> ГОДЫ</t>
    </r>
    <r>
      <rPr>
        <sz val="12"/>
        <rFont val="Times New Roman"/>
        <family val="1"/>
      </rPr>
      <t xml:space="preserve"> </t>
    </r>
  </si>
  <si>
    <t>№181 от  «29»  декабря 2025 г.</t>
  </si>
</sst>
</file>

<file path=xl/styles.xml><?xml version="1.0" encoding="utf-8"?>
<styleSheet xmlns="http://schemas.openxmlformats.org/spreadsheetml/2006/main">
  <numFmts count="18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0.0"/>
    <numFmt numFmtId="165" formatCode="#,##0.0"/>
    <numFmt numFmtId="166" formatCode="0.0000"/>
    <numFmt numFmtId="167" formatCode="#,##0.000"/>
    <numFmt numFmtId="168" formatCode="[$-FC19]d\ mmmm\ yyyy\ &quot;г.&quot;"/>
    <numFmt numFmtId="169" formatCode="0.000"/>
    <numFmt numFmtId="170" formatCode="0.00000"/>
    <numFmt numFmtId="171" formatCode="0.000000"/>
    <numFmt numFmtId="172" formatCode="0.0000000"/>
    <numFmt numFmtId="173" formatCode="0.00000000"/>
  </numFmts>
  <fonts count="82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4"/>
      <color indexed="8"/>
      <name val="Times New Roman"/>
      <family val="2"/>
    </font>
    <font>
      <sz val="10"/>
      <name val="Arial Cyr"/>
      <family val="0"/>
    </font>
    <font>
      <sz val="10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b/>
      <sz val="9"/>
      <name val="Times New Roman"/>
      <family val="1"/>
    </font>
    <font>
      <b/>
      <sz val="12"/>
      <name val="Times New Roman"/>
      <family val="1"/>
    </font>
    <font>
      <b/>
      <sz val="10"/>
      <name val="Times New Roman"/>
      <family val="1"/>
    </font>
    <font>
      <i/>
      <sz val="9"/>
      <name val="Times New Roman"/>
      <family val="1"/>
    </font>
    <font>
      <i/>
      <sz val="10"/>
      <name val="Times New Roman"/>
      <family val="1"/>
    </font>
    <font>
      <sz val="9"/>
      <name val="Arial Cyr"/>
      <family val="0"/>
    </font>
    <font>
      <sz val="9"/>
      <color indexed="9"/>
      <name val="Times New Roman"/>
      <family val="1"/>
    </font>
    <font>
      <b/>
      <sz val="8"/>
      <name val="Tahoma"/>
      <family val="2"/>
    </font>
    <font>
      <b/>
      <sz val="10"/>
      <name val="Arial Cyr"/>
      <family val="0"/>
    </font>
    <font>
      <sz val="9"/>
      <color indexed="12"/>
      <name val="Times New Roman"/>
      <family val="1"/>
    </font>
    <font>
      <sz val="14"/>
      <name val="Times New Roman"/>
      <family val="1"/>
    </font>
    <font>
      <sz val="12"/>
      <name val="Arial Cyr"/>
      <family val="0"/>
    </font>
    <font>
      <b/>
      <sz val="12"/>
      <name val="Arial Cyr"/>
      <family val="0"/>
    </font>
    <font>
      <sz val="11"/>
      <color indexed="8"/>
      <name val="Calibri"/>
      <family val="2"/>
    </font>
    <font>
      <sz val="14"/>
      <color indexed="9"/>
      <name val="Times New Roman"/>
      <family val="2"/>
    </font>
    <font>
      <sz val="14"/>
      <color indexed="62"/>
      <name val="Times New Roman"/>
      <family val="2"/>
    </font>
    <font>
      <b/>
      <sz val="14"/>
      <color indexed="63"/>
      <name val="Times New Roman"/>
      <family val="2"/>
    </font>
    <font>
      <b/>
      <sz val="14"/>
      <color indexed="52"/>
      <name val="Times New Roman"/>
      <family val="2"/>
    </font>
    <font>
      <u val="single"/>
      <sz val="11"/>
      <color indexed="30"/>
      <name val="Calibri"/>
      <family val="2"/>
    </font>
    <font>
      <b/>
      <sz val="15"/>
      <color indexed="54"/>
      <name val="Times New Roman"/>
      <family val="2"/>
    </font>
    <font>
      <b/>
      <sz val="13"/>
      <color indexed="54"/>
      <name val="Times New Roman"/>
      <family val="2"/>
    </font>
    <font>
      <b/>
      <sz val="11"/>
      <color indexed="54"/>
      <name val="Times New Roman"/>
      <family val="2"/>
    </font>
    <font>
      <b/>
      <sz val="14"/>
      <color indexed="8"/>
      <name val="Times New Roman"/>
      <family val="2"/>
    </font>
    <font>
      <b/>
      <sz val="14"/>
      <color indexed="9"/>
      <name val="Times New Roman"/>
      <family val="2"/>
    </font>
    <font>
      <b/>
      <sz val="18"/>
      <color indexed="54"/>
      <name val="Calibri Light"/>
      <family val="2"/>
    </font>
    <font>
      <sz val="14"/>
      <color indexed="60"/>
      <name val="Times New Roman"/>
      <family val="2"/>
    </font>
    <font>
      <u val="single"/>
      <sz val="11"/>
      <color indexed="25"/>
      <name val="Calibri"/>
      <family val="2"/>
    </font>
    <font>
      <sz val="14"/>
      <color indexed="20"/>
      <name val="Times New Roman"/>
      <family val="2"/>
    </font>
    <font>
      <i/>
      <sz val="14"/>
      <color indexed="23"/>
      <name val="Times New Roman"/>
      <family val="2"/>
    </font>
    <font>
      <sz val="14"/>
      <color indexed="52"/>
      <name val="Times New Roman"/>
      <family val="2"/>
    </font>
    <font>
      <sz val="14"/>
      <color indexed="10"/>
      <name val="Times New Roman"/>
      <family val="2"/>
    </font>
    <font>
      <sz val="14"/>
      <color indexed="17"/>
      <name val="Times New Roman"/>
      <family val="2"/>
    </font>
    <font>
      <sz val="12"/>
      <color indexed="8"/>
      <name val="Times New Roman"/>
      <family val="1"/>
    </font>
    <font>
      <b/>
      <sz val="12"/>
      <color indexed="8"/>
      <name val="Times New Roman"/>
      <family val="1"/>
    </font>
    <font>
      <sz val="11"/>
      <color indexed="8"/>
      <name val="Times New Roman"/>
      <family val="1"/>
    </font>
    <font>
      <i/>
      <sz val="12"/>
      <color indexed="8"/>
      <name val="Times New Roman"/>
      <family val="1"/>
    </font>
    <font>
      <sz val="12"/>
      <color indexed="63"/>
      <name val="Times New Roman"/>
      <family val="1"/>
    </font>
    <font>
      <b/>
      <sz val="10"/>
      <color indexed="8"/>
      <name val="Times New Roman"/>
      <family val="1"/>
    </font>
    <font>
      <sz val="9"/>
      <color indexed="48"/>
      <name val="Times New Roman"/>
      <family val="1"/>
    </font>
    <font>
      <b/>
      <sz val="16"/>
      <color indexed="8"/>
      <name val="Times New Roman"/>
      <family val="1"/>
    </font>
    <font>
      <sz val="18"/>
      <color indexed="8"/>
      <name val="Times New Roman"/>
      <family val="1"/>
    </font>
    <font>
      <b/>
      <sz val="16"/>
      <color theme="1"/>
      <name val="Times New Roman"/>
      <family val="1"/>
    </font>
    <font>
      <sz val="14"/>
      <color theme="1"/>
      <name val="Times New Roman"/>
      <family val="1"/>
    </font>
    <font>
      <sz val="18"/>
      <color theme="1"/>
      <name val="Times New Roman"/>
      <family val="1"/>
    </font>
    <font>
      <sz val="11"/>
      <color rgb="FF000000"/>
      <name val="Times New Roman"/>
      <family val="1"/>
    </font>
    <font>
      <b/>
      <sz val="12"/>
      <color rgb="FF000000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9"/>
      <color rgb="FF271ACC"/>
      <name val="Times New Roman"/>
      <family val="1"/>
    </font>
    <font>
      <sz val="9"/>
      <color rgb="FF3366FF"/>
      <name val="Times New Roman"/>
      <family val="1"/>
    </font>
    <font>
      <b/>
      <sz val="10"/>
      <color theme="1"/>
      <name val="Times New Roman"/>
      <family val="1"/>
    </font>
    <font>
      <sz val="12"/>
      <color rgb="FF22272F"/>
      <name val="Times New Roman"/>
      <family val="1"/>
    </font>
    <font>
      <i/>
      <sz val="12"/>
      <color theme="1"/>
      <name val="Times New Roman"/>
      <family val="1"/>
    </font>
    <font>
      <sz val="14"/>
      <color rgb="FF006100"/>
      <name val="Times New Roman"/>
      <family val="2"/>
    </font>
    <font>
      <sz val="14"/>
      <color rgb="FFFF0000"/>
      <name val="Times New Roman"/>
      <family val="2"/>
    </font>
    <font>
      <sz val="14"/>
      <color rgb="FFFA7D00"/>
      <name val="Times New Roman"/>
      <family val="2"/>
    </font>
    <font>
      <i/>
      <sz val="14"/>
      <color rgb="FF7F7F7F"/>
      <name val="Times New Roman"/>
      <family val="2"/>
    </font>
    <font>
      <sz val="14"/>
      <color rgb="FF9C0006"/>
      <name val="Times New Roman"/>
      <family val="2"/>
    </font>
    <font>
      <u val="single"/>
      <sz val="11"/>
      <color theme="11"/>
      <name val="Calibri"/>
      <family val="2"/>
      <scheme val="minor"/>
    </font>
    <font>
      <sz val="14"/>
      <color rgb="FF9C6500"/>
      <name val="Times New Roman"/>
      <family val="2"/>
    </font>
    <font>
      <b/>
      <sz val="18"/>
      <color theme="3"/>
      <name val="Calibri Light"/>
      <family val="2"/>
      <scheme val="major"/>
    </font>
    <font>
      <b/>
      <sz val="14"/>
      <color theme="0"/>
      <name val="Times New Roman"/>
      <family val="2"/>
    </font>
    <font>
      <b/>
      <sz val="14"/>
      <color theme="1"/>
      <name val="Times New Roman"/>
      <family val="2"/>
    </font>
    <font>
      <b/>
      <sz val="11"/>
      <color theme="3"/>
      <name val="Times New Roman"/>
      <family val="2"/>
    </font>
    <font>
      <b/>
      <sz val="13"/>
      <color theme="3"/>
      <name val="Times New Roman"/>
      <family val="2"/>
    </font>
    <font>
      <b/>
      <sz val="15"/>
      <color theme="3"/>
      <name val="Times New Roman"/>
      <family val="2"/>
    </font>
    <font>
      <u val="single"/>
      <sz val="11"/>
      <color theme="10"/>
      <name val="Calibri"/>
      <family val="2"/>
      <scheme val="minor"/>
    </font>
    <font>
      <b/>
      <sz val="14"/>
      <color rgb="FFFA7D00"/>
      <name val="Times New Roman"/>
      <family val="2"/>
    </font>
    <font>
      <b/>
      <sz val="14"/>
      <color rgb="FF3F3F3F"/>
      <name val="Times New Roman"/>
      <family val="2"/>
    </font>
    <font>
      <sz val="14"/>
      <color rgb="FF3F3F76"/>
      <name val="Times New Roman"/>
      <family val="2"/>
    </font>
    <font>
      <sz val="14"/>
      <color theme="0"/>
      <name val="Times New Roman"/>
      <family val="2"/>
    </font>
  </fonts>
  <fills count="38">
    <fill>
      <patternFill patternType="none"/>
    </fill>
    <fill>
      <patternFill patternType="gray125"/>
    </fill>
    <fill>
      <patternFill patternType="solid">
        <fgColor theme="4" tint="0.799979984760284"/>
        <bgColor indexed="64"/>
      </patternFill>
    </fill>
    <fill>
      <patternFill patternType="solid">
        <fgColor theme="5" tint="0.799979984760284"/>
        <bgColor indexed="64"/>
      </patternFill>
    </fill>
    <fill>
      <patternFill patternType="solid">
        <fgColor theme="6" tint="0.799979984760284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8" tint="0.799979984760284"/>
        <bgColor indexed="64"/>
      </patternFill>
    </fill>
    <fill>
      <patternFill patternType="solid">
        <fgColor theme="9" tint="0.799979984760284"/>
        <bgColor indexed="64"/>
      </patternFill>
    </fill>
    <fill>
      <patternFill patternType="solid">
        <fgColor theme="4" tint="0.599990010261536"/>
        <bgColor indexed="64"/>
      </patternFill>
    </fill>
    <fill>
      <patternFill patternType="solid">
        <fgColor theme="5" tint="0.599990010261536"/>
        <bgColor indexed="64"/>
      </patternFill>
    </fill>
    <fill>
      <patternFill patternType="solid">
        <fgColor theme="6" tint="0.599990010261536"/>
        <bgColor indexed="64"/>
      </patternFill>
    </fill>
    <fill>
      <patternFill patternType="solid">
        <fgColor theme="7" tint="0.599990010261536"/>
        <bgColor indexed="64"/>
      </patternFill>
    </fill>
    <fill>
      <patternFill patternType="solid">
        <fgColor theme="8" tint="0.599990010261536"/>
        <bgColor indexed="64"/>
      </patternFill>
    </fill>
    <fill>
      <patternFill patternType="solid">
        <fgColor theme="9" tint="0.599990010261536"/>
        <bgColor indexed="64"/>
      </patternFill>
    </fill>
    <fill>
      <patternFill patternType="solid">
        <fgColor theme="4" tint="0.399980008602142"/>
        <bgColor indexed="64"/>
      </patternFill>
    </fill>
    <fill>
      <patternFill patternType="solid">
        <fgColor theme="5" tint="0.399980008602142"/>
        <bgColor indexed="64"/>
      </patternFill>
    </fill>
    <fill>
      <patternFill patternType="solid">
        <fgColor theme="6" tint="0.399980008602142"/>
        <bgColor indexed="64"/>
      </patternFill>
    </fill>
    <fill>
      <patternFill patternType="solid">
        <fgColor theme="7" tint="0.399980008602142"/>
        <bgColor indexed="64"/>
      </patternFill>
    </fill>
    <fill>
      <patternFill patternType="solid">
        <fgColor theme="8" tint="0.399980008602142"/>
        <bgColor indexed="64"/>
      </patternFill>
    </fill>
    <fill>
      <patternFill patternType="solid">
        <fgColor theme="9" tint="0.3999800086021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>
        <color indexed="0"/>
      </left>
      <right>
        <color indexed="0"/>
      </right>
      <top>
        <color indexed="0"/>
      </top>
      <bottom style="thick">
        <color theme="4"/>
      </bottom>
    </border>
    <border>
      <left>
        <color indexed="0"/>
      </left>
      <right>
        <color indexed="0"/>
      </right>
      <top>
        <color indexed="0"/>
      </top>
      <bottom style="thick">
        <color theme="4" tint="0.499980002641678"/>
      </bottom>
    </border>
    <border>
      <left>
        <color indexed="0"/>
      </left>
      <right>
        <color indexed="0"/>
      </right>
      <top>
        <color indexed="0"/>
      </top>
      <bottom style="medium">
        <color theme="4" tint="0.399980008602142"/>
      </bottom>
    </border>
    <border>
      <left>
        <color indexed="0"/>
      </left>
      <right>
        <color indexed="0"/>
      </right>
      <top style="thin">
        <color theme="4"/>
      </top>
      <bottom style="double">
        <color theme="4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>
        <color indexed="0"/>
      </left>
      <right>
        <color indexed="0"/>
      </right>
      <top>
        <color indexed="0"/>
      </top>
      <bottom style="double">
        <color rgb="FFFF8001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/>
      <right style="thin">
        <color auto="1"/>
      </right>
      <top style="thin">
        <color auto="1"/>
      </top>
      <bottom style="thin">
        <color auto="1"/>
      </bottom>
    </border>
    <border>
      <left/>
      <right style="thin">
        <color auto="1"/>
      </right>
      <top/>
      <bottom style="thin">
        <color auto="1"/>
      </bottom>
    </border>
    <border>
      <left/>
      <right/>
      <top style="thin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/>
      <bottom style="thin">
        <color auto="1"/>
      </bottom>
    </border>
    <border>
      <left style="thin">
        <color auto="1"/>
      </left>
      <right/>
      <top style="thin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</border>
    <border>
      <left/>
      <right/>
      <top/>
      <bottom style="thin">
        <color auto="1"/>
      </bottom>
    </border>
    <border>
      <left style="thin">
        <color auto="1"/>
      </left>
      <right style="thin">
        <color auto="1"/>
      </right>
      <top/>
      <bottom/>
    </border>
  </borders>
  <cellStyleXfs count="69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0" fillId="0" borderId="0" applyFill="0" applyBorder="0" applyAlignment="0" applyProtection="0"/>
    <xf numFmtId="44" fontId="0" fillId="0" borderId="0" applyFill="0" applyBorder="0" applyAlignment="0" applyProtection="0"/>
    <xf numFmtId="42" fontId="0" fillId="0" borderId="0" applyFill="0" applyBorder="0" applyAlignment="0" applyProtection="0"/>
    <xf numFmtId="43" fontId="0" fillId="0" borderId="0" applyFill="0" applyBorder="0" applyAlignment="0" applyProtection="0"/>
    <xf numFmtId="41" fontId="0" fillId="0" borderId="0" applyFill="0" applyBorder="0" applyAlignment="0" applyProtection="0"/>
    <xf numFmtId="0" fontId="51" fillId="2" borderId="0" applyNumberFormat="0" applyBorder="0" applyAlignment="0" applyProtection="0"/>
    <xf numFmtId="0" fontId="51" fillId="3" borderId="0" applyNumberFormat="0" applyBorder="0" applyAlignment="0" applyProtection="0"/>
    <xf numFmtId="0" fontId="51" fillId="4" borderId="0" applyNumberFormat="0" applyBorder="0" applyAlignment="0" applyProtection="0"/>
    <xf numFmtId="0" fontId="51" fillId="5" borderId="0" applyNumberFormat="0" applyBorder="0" applyAlignment="0" applyProtection="0"/>
    <xf numFmtId="0" fontId="51" fillId="6" borderId="0" applyNumberFormat="0" applyBorder="0" applyAlignment="0" applyProtection="0"/>
    <xf numFmtId="0" fontId="51" fillId="7" borderId="0" applyNumberFormat="0" applyBorder="0" applyAlignment="0" applyProtection="0"/>
    <xf numFmtId="0" fontId="51" fillId="8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13" borderId="0" applyNumberFormat="0" applyBorder="0" applyAlignment="0" applyProtection="0"/>
    <xf numFmtId="0" fontId="81" fillId="14" borderId="0" applyNumberFormat="0" applyBorder="0" applyAlignment="0" applyProtection="0"/>
    <xf numFmtId="0" fontId="81" fillId="15" borderId="0" applyNumberFormat="0" applyBorder="0" applyAlignment="0" applyProtection="0"/>
    <xf numFmtId="0" fontId="81" fillId="16" borderId="0" applyNumberFormat="0" applyBorder="0" applyAlignment="0" applyProtection="0"/>
    <xf numFmtId="0" fontId="81" fillId="17" borderId="0" applyNumberFormat="0" applyBorder="0" applyAlignment="0" applyProtection="0"/>
    <xf numFmtId="0" fontId="81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20" borderId="0" applyNumberFormat="0" applyBorder="0" applyAlignment="0" applyProtection="0"/>
    <xf numFmtId="0" fontId="81" fillId="21" borderId="0" applyNumberFormat="0" applyBorder="0" applyAlignment="0" applyProtection="0"/>
    <xf numFmtId="0" fontId="81" fillId="22" borderId="0" applyNumberFormat="0" applyBorder="0" applyAlignment="0" applyProtection="0"/>
    <xf numFmtId="0" fontId="81" fillId="23" borderId="0" applyNumberFormat="0" applyBorder="0" applyAlignment="0" applyProtection="0"/>
    <xf numFmtId="0" fontId="81" fillId="24" borderId="0" applyNumberFormat="0" applyBorder="0" applyAlignment="0" applyProtection="0"/>
    <xf numFmtId="0" fontId="81" fillId="25" borderId="0" applyNumberFormat="0" applyBorder="0" applyAlignment="0" applyProtection="0"/>
    <xf numFmtId="0" fontId="80" fillId="26" borderId="1" applyNumberFormat="0" applyAlignment="0" applyProtection="0"/>
    <xf numFmtId="0" fontId="79" fillId="27" borderId="2" applyNumberFormat="0" applyAlignment="0" applyProtection="0"/>
    <xf numFmtId="0" fontId="78" fillId="27" borderId="1" applyNumberFormat="0" applyAlignment="0" applyProtection="0"/>
    <xf numFmtId="0" fontId="77" fillId="0" borderId="0" applyNumberFormat="0" applyFill="0" applyBorder="0" applyAlignment="0" applyProtection="0"/>
    <xf numFmtId="0" fontId="76" fillId="0" borderId="3" applyNumberFormat="0" applyFill="0" applyAlignment="0" applyProtection="0"/>
    <xf numFmtId="0" fontId="75" fillId="0" borderId="4" applyNumberFormat="0" applyFill="0" applyAlignment="0" applyProtection="0"/>
    <xf numFmtId="0" fontId="74" fillId="0" borderId="5" applyNumberFormat="0" applyFill="0" applyAlignment="0" applyProtection="0"/>
    <xf numFmtId="0" fontId="74" fillId="0" borderId="0" applyNumberFormat="0" applyFill="0" applyBorder="0" applyAlignment="0" applyProtection="0"/>
    <xf numFmtId="0" fontId="73" fillId="0" borderId="6" applyNumberFormat="0" applyFill="0" applyAlignment="0" applyProtection="0"/>
    <xf numFmtId="0" fontId="72" fillId="28" borderId="7" applyNumberFormat="0" applyAlignment="0" applyProtection="0"/>
    <xf numFmtId="0" fontId="71" fillId="0" borderId="0" applyNumberFormat="0" applyFill="0" applyBorder="0" applyAlignment="0" applyProtection="0"/>
    <xf numFmtId="0" fontId="70" fillId="29" borderId="0" applyNumberFormat="0" applyBorder="0" applyAlignment="0" applyProtection="0"/>
    <xf numFmtId="0" fontId="3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69" fillId="0" borderId="0" applyNumberFormat="0" applyFill="0" applyBorder="0" applyAlignment="0" applyProtection="0"/>
    <xf numFmtId="0" fontId="68" fillId="30" borderId="0" applyNumberFormat="0" applyBorder="0" applyAlignment="0" applyProtection="0"/>
    <xf numFmtId="0" fontId="67" fillId="0" borderId="0" applyNumberFormat="0" applyFill="0" applyBorder="0" applyAlignment="0" applyProtection="0"/>
    <xf numFmtId="0" fontId="0" fillId="31" borderId="8" applyNumberFormat="0" applyAlignment="0" applyProtection="0"/>
    <xf numFmtId="0" fontId="66" fillId="0" borderId="9" applyNumberFormat="0" applyFill="0" applyAlignment="0" applyProtection="0"/>
    <xf numFmtId="0" fontId="65" fillId="0" borderId="0" applyNumberFormat="0" applyFill="0" applyBorder="0" applyAlignment="0" applyProtection="0"/>
    <xf numFmtId="0" fontId="64" fillId="32" borderId="0" applyNumberFormat="0" applyBorder="0" applyAlignment="0" applyProtection="0"/>
  </cellStyleXfs>
  <cellXfs count="363">
    <xf numFmtId="0" fontId="0" fillId="0" borderId="0" xfId="0" applyFont="1" applyAlignment="1">
      <alignment/>
    </xf>
    <xf numFmtId="0" fontId="13" fillId="0" borderId="0" xfId="56" applyFont="1" applyAlignment="1">
      <alignment wrapText="1"/>
      <protection/>
    </xf>
    <xf numFmtId="165" fontId="4" fillId="0" borderId="0" xfId="56" applyNumberFormat="1" applyFont="1" applyAlignment="1">
      <alignment horizontal="right"/>
      <protection/>
    </xf>
    <xf numFmtId="0" fontId="4" fillId="0" borderId="0" xfId="56" applyFont="1">
      <alignment/>
      <protection/>
    </xf>
    <xf numFmtId="49" fontId="4" fillId="0" borderId="0" xfId="56" applyNumberFormat="1" applyFont="1">
      <alignment/>
      <protection/>
    </xf>
    <xf numFmtId="0" fontId="4" fillId="0" borderId="0" xfId="56" applyNumberFormat="1" applyFont="1" applyAlignment="1">
      <alignment wrapText="1"/>
      <protection/>
    </xf>
    <xf numFmtId="165" fontId="4" fillId="0" borderId="0" xfId="56" applyNumberFormat="1" applyFont="1">
      <alignment/>
      <protection/>
    </xf>
    <xf numFmtId="49" fontId="13" fillId="0" borderId="0" xfId="56" applyNumberFormat="1" applyFont="1" applyAlignment="1" quotePrefix="1">
      <alignment wrapText="1"/>
      <protection/>
    </xf>
    <xf numFmtId="0" fontId="13" fillId="0" borderId="0" xfId="56" applyNumberFormat="1" applyFont="1" applyAlignment="1" quotePrefix="1">
      <alignment wrapText="1"/>
      <protection/>
    </xf>
    <xf numFmtId="3" fontId="13" fillId="0" borderId="0" xfId="56" applyNumberFormat="1" applyFont="1" applyAlignment="1">
      <alignment horizontal="right"/>
      <protection/>
    </xf>
    <xf numFmtId="49" fontId="5" fillId="0" borderId="10" xfId="56" applyNumberFormat="1" applyFont="1" applyBorder="1" applyAlignment="1">
      <alignment horizontal="center" vertical="center" wrapText="1"/>
      <protection/>
    </xf>
    <xf numFmtId="49" fontId="5" fillId="0" borderId="10" xfId="56" applyNumberFormat="1" applyFont="1" applyBorder="1" applyAlignment="1">
      <alignment horizontal="center" wrapText="1"/>
      <protection/>
    </xf>
    <xf numFmtId="0" fontId="12" fillId="0" borderId="0" xfId="56" applyFont="1" applyAlignment="1">
      <alignment wrapText="1"/>
      <protection/>
    </xf>
    <xf numFmtId="0" fontId="11" fillId="0" borderId="10" xfId="56" applyFont="1" applyBorder="1" applyAlignment="1">
      <alignment horizontal="center" vertical="center"/>
      <protection/>
    </xf>
    <xf numFmtId="49" fontId="11" fillId="0" borderId="10" xfId="56" applyNumberFormat="1" applyFont="1" applyBorder="1">
      <alignment/>
      <protection/>
    </xf>
    <xf numFmtId="0" fontId="11" fillId="0" borderId="10" xfId="56" applyNumberFormat="1" applyFont="1" applyBorder="1" applyAlignment="1">
      <alignment wrapText="1"/>
      <protection/>
    </xf>
    <xf numFmtId="49" fontId="11" fillId="0" borderId="10" xfId="56" applyNumberFormat="1" applyFont="1" applyBorder="1" applyAlignment="1">
      <alignment horizontal="center" vertical="center"/>
      <protection/>
    </xf>
    <xf numFmtId="165" fontId="11" fillId="33" borderId="10" xfId="56" applyNumberFormat="1" applyFont="1" applyFill="1" applyBorder="1" applyAlignment="1" applyProtection="1">
      <alignment horizontal="center" vertical="center"/>
      <protection locked="0"/>
    </xf>
    <xf numFmtId="165" fontId="11" fillId="0" borderId="10" xfId="56" applyNumberFormat="1" applyFont="1" applyBorder="1" applyAlignment="1">
      <alignment horizontal="center" vertical="center"/>
      <protection/>
    </xf>
    <xf numFmtId="0" fontId="11" fillId="0" borderId="0" xfId="56" applyFont="1">
      <alignment/>
      <protection/>
    </xf>
    <xf numFmtId="0" fontId="4" fillId="0" borderId="10" xfId="56" applyFont="1" applyBorder="1" applyAlignment="1">
      <alignment horizontal="center" vertical="center"/>
      <protection/>
    </xf>
    <xf numFmtId="49" fontId="4" fillId="0" borderId="10" xfId="56" applyNumberFormat="1" applyFont="1" applyBorder="1">
      <alignment/>
      <protection/>
    </xf>
    <xf numFmtId="0" fontId="4" fillId="0" borderId="10" xfId="56" applyNumberFormat="1" applyFont="1" applyBorder="1" applyAlignment="1">
      <alignment wrapText="1"/>
      <protection/>
    </xf>
    <xf numFmtId="49" fontId="4" fillId="0" borderId="10" xfId="56" applyNumberFormat="1" applyFont="1" applyBorder="1" applyAlignment="1">
      <alignment horizontal="center" vertical="center"/>
      <protection/>
    </xf>
    <xf numFmtId="165" fontId="4" fillId="33" borderId="10" xfId="56" applyNumberFormat="1" applyFont="1" applyFill="1" applyBorder="1" applyAlignment="1" applyProtection="1">
      <alignment horizontal="center" vertical="center"/>
      <protection locked="0"/>
    </xf>
    <xf numFmtId="165" fontId="4" fillId="0" borderId="10" xfId="56" applyNumberFormat="1" applyFont="1" applyBorder="1" applyAlignment="1">
      <alignment horizontal="center" vertical="center"/>
      <protection/>
    </xf>
    <xf numFmtId="0" fontId="3" fillId="0" borderId="0" xfId="56">
      <alignment/>
      <protection/>
    </xf>
    <xf numFmtId="0" fontId="11" fillId="0" borderId="0" xfId="56" applyFont="1" applyAlignment="1">
      <alignment horizontal="center"/>
      <protection/>
    </xf>
    <xf numFmtId="0" fontId="17" fillId="0" borderId="0" xfId="56" applyFont="1" applyAlignment="1">
      <alignment horizontal="center"/>
      <protection/>
    </xf>
    <xf numFmtId="0" fontId="11" fillId="3" borderId="10" xfId="56" applyNumberFormat="1" applyFont="1" applyFill="1" applyBorder="1" applyAlignment="1">
      <alignment horizontal="center" vertical="center"/>
      <protection/>
    </xf>
    <xf numFmtId="0" fontId="5" fillId="0" borderId="0" xfId="56" applyFont="1" applyFill="1" applyAlignment="1">
      <alignment wrapText="1"/>
      <protection/>
    </xf>
    <xf numFmtId="0" fontId="5" fillId="0" borderId="0" xfId="56" applyFont="1" applyFill="1">
      <alignment/>
      <protection/>
    </xf>
    <xf numFmtId="0" fontId="14" fillId="0" borderId="0" xfId="56" applyFont="1" applyFill="1" applyAlignment="1">
      <alignment horizontal="right"/>
      <protection/>
    </xf>
    <xf numFmtId="0" fontId="5" fillId="0" borderId="0" xfId="56" applyFont="1" applyFill="1" applyAlignment="1">
      <alignment horizontal="right"/>
      <protection/>
    </xf>
    <xf numFmtId="0" fontId="14" fillId="0" borderId="0" xfId="56" applyFont="1" applyFill="1" applyAlignment="1">
      <alignment horizontal="right" vertical="top" wrapText="1"/>
      <protection/>
    </xf>
    <xf numFmtId="164" fontId="5" fillId="0" borderId="10" xfId="56" applyNumberFormat="1" applyFont="1" applyFill="1" applyBorder="1" applyAlignment="1">
      <alignment horizontal="center" vertical="center" wrapText="1"/>
      <protection/>
    </xf>
    <xf numFmtId="0" fontId="5" fillId="0" borderId="0" xfId="56" applyFont="1" applyFill="1" applyAlignment="1">
      <alignment horizontal="center" vertical="center"/>
      <protection/>
    </xf>
    <xf numFmtId="164" fontId="5" fillId="0" borderId="11" xfId="56" applyNumberFormat="1" applyFont="1" applyFill="1" applyBorder="1" applyAlignment="1">
      <alignment horizontal="center" vertical="center" wrapText="1"/>
      <protection/>
    </xf>
    <xf numFmtId="0" fontId="5" fillId="0" borderId="10" xfId="56" applyFont="1" applyFill="1" applyBorder="1" applyAlignment="1">
      <alignment vertical="center" wrapText="1"/>
      <protection/>
    </xf>
    <xf numFmtId="49" fontId="5" fillId="0" borderId="10" xfId="56" applyNumberFormat="1" applyFont="1" applyFill="1" applyBorder="1" applyAlignment="1">
      <alignment horizontal="center" vertical="center"/>
      <protection/>
    </xf>
    <xf numFmtId="2" fontId="5" fillId="0" borderId="10" xfId="56" applyNumberFormat="1" applyFont="1" applyFill="1" applyBorder="1" applyAlignment="1">
      <alignment horizontal="center" vertical="center"/>
      <protection/>
    </xf>
    <xf numFmtId="49" fontId="15" fillId="0" borderId="10" xfId="56" applyNumberFormat="1" applyFont="1" applyFill="1" applyBorder="1" applyAlignment="1">
      <alignment horizontal="center" vertical="center"/>
      <protection/>
    </xf>
    <xf numFmtId="2" fontId="5" fillId="0" borderId="0" xfId="56" applyNumberFormat="1" applyFont="1" applyFill="1">
      <alignment/>
      <protection/>
    </xf>
    <xf numFmtId="0" fontId="5" fillId="0" borderId="10" xfId="56" applyFont="1" applyFill="1" applyBorder="1" applyAlignment="1">
      <alignment horizontal="left" vertical="center" wrapText="1"/>
      <protection/>
    </xf>
    <xf numFmtId="0" fontId="5" fillId="0" borderId="10" xfId="56" applyFont="1" applyFill="1" applyBorder="1" applyAlignment="1">
      <alignment vertical="center"/>
      <protection/>
    </xf>
    <xf numFmtId="0" fontId="5" fillId="0" borderId="10" xfId="56" applyFont="1" applyFill="1" applyBorder="1" applyAlignment="1">
      <alignment horizontal="center" vertical="center"/>
      <protection/>
    </xf>
    <xf numFmtId="0" fontId="5" fillId="0" borderId="0" xfId="56" applyFont="1" applyFill="1" applyAlignment="1">
      <alignment vertical="center"/>
      <protection/>
    </xf>
    <xf numFmtId="0" fontId="5" fillId="0" borderId="0" xfId="56" applyFont="1" applyFill="1" applyBorder="1">
      <alignment/>
      <protection/>
    </xf>
    <xf numFmtId="0" fontId="5" fillId="0" borderId="0" xfId="56" applyFont="1" applyFill="1" applyBorder="1" applyAlignment="1">
      <alignment vertical="center" wrapText="1"/>
      <protection/>
    </xf>
    <xf numFmtId="0" fontId="5" fillId="0" borderId="0" xfId="56" applyFont="1" applyFill="1" applyBorder="1" applyAlignment="1">
      <alignment wrapText="1"/>
      <protection/>
    </xf>
    <xf numFmtId="2" fontId="5" fillId="0" borderId="0" xfId="56" applyNumberFormat="1" applyFont="1" applyFill="1" applyAlignment="1">
      <alignment horizontal="center"/>
      <protection/>
    </xf>
    <xf numFmtId="0" fontId="14" fillId="0" borderId="0" xfId="56" applyFont="1" applyFill="1" applyBorder="1" applyAlignment="1">
      <alignment/>
      <protection/>
    </xf>
    <xf numFmtId="164" fontId="5" fillId="0" borderId="0" xfId="56" applyNumberFormat="1" applyFont="1" applyFill="1" applyAlignment="1">
      <alignment horizontal="center"/>
      <protection/>
    </xf>
    <xf numFmtId="0" fontId="5" fillId="0" borderId="10" xfId="56" applyFont="1" applyFill="1" applyBorder="1">
      <alignment/>
      <protection/>
    </xf>
    <xf numFmtId="49" fontId="4" fillId="0" borderId="10" xfId="56" applyNumberFormat="1" applyFont="1" applyBorder="1" applyAlignment="1">
      <alignment horizontal="center" vertical="center" wrapText="1"/>
      <protection/>
    </xf>
    <xf numFmtId="49" fontId="5" fillId="0" borderId="10" xfId="56" applyNumberFormat="1" applyFont="1" applyBorder="1" applyAlignment="1" quotePrefix="1">
      <alignment horizontal="center" vertical="center" wrapText="1"/>
      <protection/>
    </xf>
    <xf numFmtId="0" fontId="5" fillId="0" borderId="11" xfId="56" applyFont="1" applyFill="1" applyBorder="1" applyAlignment="1">
      <alignment vertical="center" wrapText="1"/>
      <protection/>
    </xf>
    <xf numFmtId="0" fontId="5" fillId="0" borderId="12" xfId="56" applyFont="1" applyFill="1" applyBorder="1" applyAlignment="1">
      <alignment horizontal="left" vertical="center" wrapText="1"/>
      <protection/>
    </xf>
    <xf numFmtId="0" fontId="5" fillId="0" borderId="10" xfId="56" applyFont="1" applyFill="1" applyBorder="1" applyAlignment="1">
      <alignment wrapText="1"/>
      <protection/>
    </xf>
    <xf numFmtId="0" fontId="5" fillId="0" borderId="0" xfId="56" applyFont="1" applyFill="1" applyBorder="1" applyAlignment="1">
      <alignment vertical="center"/>
      <protection/>
    </xf>
    <xf numFmtId="0" fontId="18" fillId="0" borderId="10" xfId="56" applyFont="1" applyFill="1" applyBorder="1" applyAlignment="1">
      <alignment wrapText="1"/>
      <protection/>
    </xf>
    <xf numFmtId="0" fontId="5" fillId="0" borderId="13" xfId="56" applyFont="1" applyFill="1" applyBorder="1" applyAlignment="1">
      <alignment vertical="center"/>
      <protection/>
    </xf>
    <xf numFmtId="0" fontId="6" fillId="0" borderId="0" xfId="56" applyFont="1" applyFill="1">
      <alignment/>
      <protection/>
    </xf>
    <xf numFmtId="49" fontId="5" fillId="0" borderId="11" xfId="56" applyNumberFormat="1" applyFont="1" applyFill="1" applyBorder="1" applyAlignment="1">
      <alignment horizontal="center" vertical="center"/>
      <protection/>
    </xf>
    <xf numFmtId="0" fontId="9" fillId="0" borderId="10" xfId="56" applyFont="1" applyFill="1" applyBorder="1" applyAlignment="1">
      <alignment horizontal="center" vertical="center" wrapText="1"/>
      <protection/>
    </xf>
    <xf numFmtId="0" fontId="55" fillId="0" borderId="0" xfId="0" applyFont="1" applyAlignment="1">
      <alignment wrapText="1"/>
    </xf>
    <xf numFmtId="0" fontId="55" fillId="0" borderId="0" xfId="0" applyFont="1" applyAlignment="1">
      <alignment horizontal="right" vertical="center" wrapText="1"/>
    </xf>
    <xf numFmtId="0" fontId="55" fillId="0" borderId="0" xfId="0" applyFont="1" applyAlignment="1">
      <alignment horizontal="center" vertical="center" wrapText="1"/>
    </xf>
    <xf numFmtId="0" fontId="55" fillId="0" borderId="10" xfId="0" applyFont="1" applyBorder="1" applyAlignment="1">
      <alignment horizontal="center" vertical="center" wrapText="1"/>
    </xf>
    <xf numFmtId="0" fontId="58" fillId="0" borderId="10" xfId="0" applyFont="1" applyBorder="1" applyAlignment="1">
      <alignment horizontal="center" vertical="center" wrapText="1"/>
    </xf>
    <xf numFmtId="0" fontId="58" fillId="0" borderId="10" xfId="0" applyFont="1" applyBorder="1" applyAlignment="1">
      <alignment vertical="center" wrapText="1"/>
    </xf>
    <xf numFmtId="0" fontId="55" fillId="0" borderId="10" xfId="0" applyFont="1" applyBorder="1" applyAlignment="1">
      <alignment vertical="center" wrapText="1"/>
    </xf>
    <xf numFmtId="0" fontId="56" fillId="0" borderId="10" xfId="0" applyFont="1" applyBorder="1" applyAlignment="1">
      <alignment vertical="center" wrapText="1"/>
    </xf>
    <xf numFmtId="0" fontId="55" fillId="0" borderId="0" xfId="0" applyFont="1" applyAlignment="1">
      <alignment vertical="center" wrapText="1"/>
    </xf>
    <xf numFmtId="0" fontId="55" fillId="0" borderId="10" xfId="0" applyFont="1" applyBorder="1" applyAlignment="1">
      <alignment horizontal="center" vertical="center" wrapText="1"/>
    </xf>
    <xf numFmtId="0" fontId="56" fillId="0" borderId="10" xfId="0" applyFont="1" applyBorder="1" applyAlignment="1">
      <alignment vertical="center" wrapText="1"/>
    </xf>
    <xf numFmtId="165" fontId="6" fillId="0" borderId="0" xfId="56" applyNumberFormat="1" applyFont="1" applyAlignment="1">
      <alignment/>
      <protection/>
    </xf>
    <xf numFmtId="0" fontId="55" fillId="0" borderId="0" xfId="0" applyFont="1" applyAlignment="1">
      <alignment horizontal="right" wrapText="1"/>
    </xf>
    <xf numFmtId="165" fontId="58" fillId="0" borderId="10" xfId="0" applyNumberFormat="1" applyFont="1" applyBorder="1" applyAlignment="1">
      <alignment horizontal="center" vertical="center" wrapText="1"/>
    </xf>
    <xf numFmtId="165" fontId="55" fillId="0" borderId="10" xfId="0" applyNumberFormat="1" applyFont="1" applyBorder="1" applyAlignment="1">
      <alignment horizontal="center" vertical="center" wrapText="1"/>
    </xf>
    <xf numFmtId="164" fontId="5" fillId="0" borderId="10" xfId="56" applyNumberFormat="1" applyFont="1" applyFill="1" applyBorder="1" applyAlignment="1">
      <alignment horizontal="center" vertical="center"/>
      <protection/>
    </xf>
    <xf numFmtId="164" fontId="5" fillId="0" borderId="14" xfId="56" applyNumberFormat="1" applyFont="1" applyFill="1" applyBorder="1" applyAlignment="1">
      <alignment horizontal="center" vertical="center"/>
      <protection/>
    </xf>
    <xf numFmtId="49" fontId="5" fillId="0" borderId="0" xfId="56" applyNumberFormat="1" applyFont="1" applyFill="1" applyAlignment="1">
      <alignment horizontal="right"/>
      <protection/>
    </xf>
    <xf numFmtId="0" fontId="5" fillId="0" borderId="0" xfId="56" applyFont="1" applyAlignment="1">
      <alignment horizontal="right"/>
      <protection/>
    </xf>
    <xf numFmtId="0" fontId="9" fillId="0" borderId="0" xfId="56" applyFont="1" applyAlignment="1">
      <alignment horizontal="right"/>
      <protection/>
    </xf>
    <xf numFmtId="0" fontId="5" fillId="0" borderId="0" xfId="56" applyFont="1">
      <alignment/>
      <protection/>
    </xf>
    <xf numFmtId="0" fontId="5" fillId="0" borderId="0" xfId="56" applyFont="1" applyBorder="1">
      <alignment/>
      <protection/>
    </xf>
    <xf numFmtId="0" fontId="5" fillId="0" borderId="0" xfId="56" applyFont="1" applyBorder="1" applyAlignment="1">
      <alignment horizontal="center"/>
      <protection/>
    </xf>
    <xf numFmtId="0" fontId="9" fillId="0" borderId="0" xfId="56" applyFont="1" applyBorder="1" applyAlignment="1">
      <alignment horizontal="center"/>
      <protection/>
    </xf>
    <xf numFmtId="0" fontId="9" fillId="0" borderId="0" xfId="56" applyFont="1" applyBorder="1">
      <alignment/>
      <protection/>
    </xf>
    <xf numFmtId="0" fontId="5" fillId="0" borderId="0" xfId="56" applyFont="1" applyBorder="1" applyAlignment="1">
      <alignment/>
      <protection/>
    </xf>
    <xf numFmtId="0" fontId="9" fillId="0" borderId="0" xfId="56" applyFont="1" applyBorder="1" applyAlignment="1">
      <alignment/>
      <protection/>
    </xf>
    <xf numFmtId="0" fontId="5" fillId="0" borderId="0" xfId="56" applyFont="1" applyAlignment="1">
      <alignment horizontal="center"/>
      <protection/>
    </xf>
    <xf numFmtId="49" fontId="5" fillId="0" borderId="0" xfId="56" applyNumberFormat="1" applyFont="1">
      <alignment/>
      <protection/>
    </xf>
    <xf numFmtId="0" fontId="9" fillId="0" borderId="0" xfId="56" applyFont="1">
      <alignment/>
      <protection/>
    </xf>
    <xf numFmtId="0" fontId="7" fillId="0" borderId="10" xfId="56" applyFont="1" applyBorder="1" applyAlignment="1">
      <alignment horizontal="center" vertical="center"/>
      <protection/>
    </xf>
    <xf numFmtId="0" fontId="55" fillId="0" borderId="10" xfId="0" applyFont="1" applyBorder="1" applyAlignment="1">
      <alignment horizontal="center" vertical="center" wrapText="1"/>
    </xf>
    <xf numFmtId="0" fontId="58" fillId="0" borderId="10" xfId="0" applyFont="1" applyBorder="1" applyAlignment="1">
      <alignment horizontal="center" vertical="center" wrapText="1"/>
    </xf>
    <xf numFmtId="0" fontId="58" fillId="0" borderId="10" xfId="0" applyFont="1" applyBorder="1" applyAlignment="1">
      <alignment vertical="center" wrapText="1"/>
    </xf>
    <xf numFmtId="0" fontId="55" fillId="0" borderId="10" xfId="0" applyFont="1" applyBorder="1" applyAlignment="1">
      <alignment vertical="center" wrapText="1"/>
    </xf>
    <xf numFmtId="164" fontId="58" fillId="0" borderId="10" xfId="0" applyNumberFormat="1" applyFont="1" applyBorder="1" applyAlignment="1">
      <alignment horizontal="center" vertical="center" wrapText="1"/>
    </xf>
    <xf numFmtId="164" fontId="55" fillId="0" borderId="10" xfId="0" applyNumberFormat="1" applyFont="1" applyBorder="1" applyAlignment="1">
      <alignment horizontal="center" vertical="center" wrapText="1"/>
    </xf>
    <xf numFmtId="0" fontId="55" fillId="0" borderId="10" xfId="0" applyFont="1" applyBorder="1" applyAlignment="1">
      <alignment horizontal="center" vertical="center" wrapText="1"/>
    </xf>
    <xf numFmtId="0" fontId="55" fillId="0" borderId="0" xfId="0" applyFont="1" applyAlignment="1">
      <alignment horizontal="right" vertical="center" wrapText="1"/>
    </xf>
    <xf numFmtId="0" fontId="58" fillId="0" borderId="10" xfId="0" applyFont="1" applyBorder="1" applyAlignment="1">
      <alignment horizontal="center" vertical="center" wrapText="1"/>
    </xf>
    <xf numFmtId="0" fontId="58" fillId="0" borderId="10" xfId="0" applyFont="1" applyBorder="1" applyAlignment="1">
      <alignment vertical="center" wrapText="1"/>
    </xf>
    <xf numFmtId="165" fontId="58" fillId="0" borderId="10" xfId="0" applyNumberFormat="1" applyFont="1" applyBorder="1" applyAlignment="1">
      <alignment horizontal="center" vertical="center" wrapText="1"/>
    </xf>
    <xf numFmtId="165" fontId="55" fillId="0" borderId="10" xfId="0" applyNumberFormat="1" applyFont="1" applyBorder="1" applyAlignment="1">
      <alignment horizontal="center" vertical="center" wrapText="1"/>
    </xf>
    <xf numFmtId="0" fontId="55" fillId="0" borderId="0" xfId="0" applyFont="1" applyBorder="1" applyAlignment="1">
      <alignment/>
    </xf>
    <xf numFmtId="0" fontId="56" fillId="0" borderId="10" xfId="0" applyFont="1" applyBorder="1" applyAlignment="1">
      <alignment horizontal="center" vertical="center" wrapText="1"/>
    </xf>
    <xf numFmtId="0" fontId="55" fillId="0" borderId="10" xfId="0" applyFont="1" applyBorder="1" applyAlignment="1">
      <alignment horizontal="center" vertical="center"/>
    </xf>
    <xf numFmtId="0" fontId="55" fillId="0" borderId="0" xfId="0" applyFont="1" applyBorder="1" applyAlignment="1">
      <alignment horizontal="center" vertical="center"/>
    </xf>
    <xf numFmtId="0" fontId="55" fillId="0" borderId="0" xfId="0" applyFont="1" applyBorder="1" applyAlignment="1">
      <alignment vertical="center"/>
    </xf>
    <xf numFmtId="165" fontId="5" fillId="0" borderId="10" xfId="56" applyNumberFormat="1" applyFont="1" applyBorder="1" applyAlignment="1">
      <alignment horizontal="center" vertical="center" wrapText="1"/>
      <protection/>
    </xf>
    <xf numFmtId="0" fontId="10" fillId="0" borderId="0" xfId="56" applyNumberFormat="1" applyFont="1" applyAlignment="1">
      <alignment horizontal="center" wrapText="1"/>
      <protection/>
    </xf>
    <xf numFmtId="0" fontId="10" fillId="0" borderId="0" xfId="56" applyFont="1" applyAlignment="1">
      <alignment horizontal="center"/>
      <protection/>
    </xf>
    <xf numFmtId="166" fontId="55" fillId="0" borderId="10" xfId="0" applyNumberFormat="1" applyFont="1" applyBorder="1" applyAlignment="1">
      <alignment horizontal="center" vertical="center"/>
    </xf>
    <xf numFmtId="0" fontId="55" fillId="0" borderId="10" xfId="0" applyFont="1" applyBorder="1" applyAlignment="1">
      <alignment horizontal="center" vertical="center" wrapText="1"/>
    </xf>
    <xf numFmtId="0" fontId="55" fillId="0" borderId="10" xfId="0" applyFont="1" applyBorder="1" applyAlignment="1">
      <alignment vertical="center" wrapText="1"/>
    </xf>
    <xf numFmtId="0" fontId="5" fillId="0" borderId="10" xfId="56" applyFont="1" applyFill="1" applyBorder="1" applyAlignment="1">
      <alignment horizontal="center" vertical="center" wrapText="1"/>
      <protection/>
    </xf>
    <xf numFmtId="0" fontId="7" fillId="0" borderId="0" xfId="56" applyFont="1" applyAlignment="1">
      <alignment horizontal="center" vertical="center"/>
      <protection/>
    </xf>
    <xf numFmtId="165" fontId="6" fillId="0" borderId="0" xfId="56" applyNumberFormat="1" applyFont="1" applyAlignment="1">
      <alignment horizontal="right"/>
      <protection/>
    </xf>
    <xf numFmtId="165" fontId="5" fillId="0" borderId="0" xfId="56" applyNumberFormat="1" applyFont="1" applyBorder="1" applyAlignment="1">
      <alignment horizontal="center" vertical="center" wrapText="1"/>
      <protection/>
    </xf>
    <xf numFmtId="0" fontId="7" fillId="0" borderId="0" xfId="56" applyFont="1" applyAlignment="1">
      <alignment horizontal="right"/>
      <protection/>
    </xf>
    <xf numFmtId="0" fontId="10" fillId="0" borderId="0" xfId="56" applyFont="1" applyAlignment="1">
      <alignment horizontal="right"/>
      <protection/>
    </xf>
    <xf numFmtId="165" fontId="7" fillId="0" borderId="0" xfId="56" applyNumberFormat="1" applyFont="1" applyAlignment="1">
      <alignment/>
      <protection/>
    </xf>
    <xf numFmtId="165" fontId="7" fillId="0" borderId="0" xfId="56" applyNumberFormat="1" applyFont="1" applyFill="1" applyAlignment="1">
      <alignment/>
      <protection/>
    </xf>
    <xf numFmtId="0" fontId="7" fillId="0" borderId="0" xfId="56" applyFont="1" applyBorder="1">
      <alignment/>
      <protection/>
    </xf>
    <xf numFmtId="0" fontId="10" fillId="0" borderId="0" xfId="56" applyFont="1" applyBorder="1" applyAlignment="1">
      <alignment horizontal="center"/>
      <protection/>
    </xf>
    <xf numFmtId="0" fontId="7" fillId="0" borderId="0" xfId="56" applyFont="1" applyBorder="1" applyAlignment="1">
      <alignment/>
      <protection/>
    </xf>
    <xf numFmtId="0" fontId="7" fillId="0" borderId="0" xfId="56" applyFont="1" applyBorder="1" applyAlignment="1">
      <alignment horizontal="center"/>
      <protection/>
    </xf>
    <xf numFmtId="0" fontId="10" fillId="0" borderId="0" xfId="56" applyFont="1" applyBorder="1" applyAlignment="1">
      <alignment/>
      <protection/>
    </xf>
    <xf numFmtId="0" fontId="10" fillId="0" borderId="0" xfId="56" applyFont="1" applyBorder="1">
      <alignment/>
      <protection/>
    </xf>
    <xf numFmtId="0" fontId="10" fillId="0" borderId="10" xfId="56" applyFont="1" applyBorder="1" applyAlignment="1">
      <alignment horizontal="center"/>
      <protection/>
    </xf>
    <xf numFmtId="0" fontId="10" fillId="0" borderId="10" xfId="56" applyFont="1" applyBorder="1" applyAlignment="1">
      <alignment horizontal="center" wrapText="1"/>
      <protection/>
    </xf>
    <xf numFmtId="0" fontId="7" fillId="0" borderId="10" xfId="56" applyFont="1" applyBorder="1">
      <alignment/>
      <protection/>
    </xf>
    <xf numFmtId="49" fontId="10" fillId="0" borderId="10" xfId="56" applyNumberFormat="1" applyFont="1" applyBorder="1" applyAlignment="1">
      <alignment horizontal="center" vertical="center"/>
      <protection/>
    </xf>
    <xf numFmtId="164" fontId="10" fillId="3" borderId="10" xfId="56" applyNumberFormat="1" applyFont="1" applyFill="1" applyBorder="1" applyAlignment="1">
      <alignment horizontal="center" vertical="center"/>
      <protection/>
    </xf>
    <xf numFmtId="0" fontId="10" fillId="3" borderId="10" xfId="56" applyNumberFormat="1" applyFont="1" applyFill="1" applyBorder="1" applyAlignment="1">
      <alignment horizontal="center" vertical="center"/>
      <protection/>
    </xf>
    <xf numFmtId="0" fontId="10" fillId="3" borderId="10" xfId="56" applyFont="1" applyFill="1" applyBorder="1" applyAlignment="1">
      <alignment horizontal="center" vertical="center"/>
      <protection/>
    </xf>
    <xf numFmtId="0" fontId="7" fillId="0" borderId="15" xfId="56" applyFont="1" applyBorder="1">
      <alignment/>
      <protection/>
    </xf>
    <xf numFmtId="0" fontId="7" fillId="0" borderId="15" xfId="56" applyFont="1" applyBorder="1" applyAlignment="1">
      <alignment/>
      <protection/>
    </xf>
    <xf numFmtId="0" fontId="10" fillId="0" borderId="10" xfId="56" applyFont="1" applyBorder="1" applyAlignment="1">
      <alignment horizontal="center" vertical="center"/>
      <protection/>
    </xf>
    <xf numFmtId="164" fontId="5" fillId="0" borderId="0" xfId="56" applyNumberFormat="1" applyFont="1" applyAlignment="1">
      <alignment horizontal="center"/>
      <protection/>
    </xf>
    <xf numFmtId="0" fontId="9" fillId="0" borderId="10" xfId="56" applyFont="1" applyFill="1" applyBorder="1" applyAlignment="1">
      <alignment vertical="center" wrapText="1"/>
      <protection/>
    </xf>
    <xf numFmtId="49" fontId="5" fillId="0" borderId="0" xfId="56" applyNumberFormat="1" applyFont="1" applyFill="1" applyAlignment="1">
      <alignment horizontal="right" vertical="center"/>
      <protection/>
    </xf>
    <xf numFmtId="0" fontId="14" fillId="0" borderId="0" xfId="56" applyFont="1" applyFill="1" applyAlignment="1">
      <alignment horizontal="right" vertical="center" wrapText="1"/>
      <protection/>
    </xf>
    <xf numFmtId="0" fontId="14" fillId="0" borderId="0" xfId="56" applyFont="1" applyFill="1" applyBorder="1" applyAlignment="1">
      <alignment vertical="center"/>
      <protection/>
    </xf>
    <xf numFmtId="0" fontId="9" fillId="0" borderId="11" xfId="56" applyFont="1" applyFill="1" applyBorder="1" applyAlignment="1">
      <alignment vertical="center" wrapText="1"/>
      <protection/>
    </xf>
    <xf numFmtId="49" fontId="9" fillId="0" borderId="10" xfId="56" applyNumberFormat="1" applyFont="1" applyFill="1" applyBorder="1" applyAlignment="1">
      <alignment horizontal="center" vertical="center"/>
      <protection/>
    </xf>
    <xf numFmtId="164" fontId="9" fillId="0" borderId="10" xfId="56" applyNumberFormat="1" applyFont="1" applyFill="1" applyBorder="1" applyAlignment="1">
      <alignment horizontal="center" vertical="center"/>
      <protection/>
    </xf>
    <xf numFmtId="0" fontId="8" fillId="0" borderId="10" xfId="56" applyFont="1" applyFill="1" applyBorder="1" applyAlignment="1">
      <alignment vertical="center" wrapText="1"/>
      <protection/>
    </xf>
    <xf numFmtId="0" fontId="8" fillId="0" borderId="11" xfId="56" applyFont="1" applyFill="1" applyBorder="1" applyAlignment="1">
      <alignment vertical="center" wrapText="1"/>
      <protection/>
    </xf>
    <xf numFmtId="49" fontId="8" fillId="0" borderId="10" xfId="56" applyNumberFormat="1" applyFont="1" applyFill="1" applyBorder="1" applyAlignment="1">
      <alignment horizontal="center" vertical="center"/>
      <protection/>
    </xf>
    <xf numFmtId="164" fontId="8" fillId="0" borderId="10" xfId="56" applyNumberFormat="1" applyFont="1" applyFill="1" applyBorder="1" applyAlignment="1">
      <alignment horizontal="center" vertical="center"/>
      <protection/>
    </xf>
    <xf numFmtId="0" fontId="11" fillId="0" borderId="10" xfId="56" applyFont="1" applyFill="1" applyBorder="1" applyAlignment="1">
      <alignment vertical="center" wrapText="1"/>
      <protection/>
    </xf>
    <xf numFmtId="0" fontId="11" fillId="0" borderId="11" xfId="56" applyFont="1" applyFill="1" applyBorder="1" applyAlignment="1">
      <alignment vertical="center" wrapText="1"/>
      <protection/>
    </xf>
    <xf numFmtId="49" fontId="11" fillId="0" borderId="10" xfId="56" applyNumberFormat="1" applyFont="1" applyFill="1" applyBorder="1" applyAlignment="1">
      <alignment horizontal="center" vertical="center"/>
      <protection/>
    </xf>
    <xf numFmtId="164" fontId="11" fillId="0" borderId="10" xfId="56" applyNumberFormat="1" applyFont="1" applyFill="1" applyBorder="1" applyAlignment="1">
      <alignment horizontal="center" vertical="center"/>
      <protection/>
    </xf>
    <xf numFmtId="0" fontId="9" fillId="0" borderId="0" xfId="56" applyFont="1" applyFill="1" applyBorder="1" applyAlignment="1">
      <alignment vertical="center"/>
      <protection/>
    </xf>
    <xf numFmtId="0" fontId="11" fillId="34" borderId="10" xfId="0" applyFont="1" applyFill="1" applyBorder="1" applyAlignment="1">
      <alignment vertical="center" wrapText="1"/>
    </xf>
    <xf numFmtId="0" fontId="5" fillId="0" borderId="10" xfId="0" applyFont="1" applyFill="1" applyBorder="1" applyAlignment="1">
      <alignment vertical="center" wrapText="1"/>
    </xf>
    <xf numFmtId="49" fontId="5" fillId="0" borderId="10" xfId="0" applyNumberFormat="1" applyFont="1" applyFill="1" applyBorder="1" applyAlignment="1">
      <alignment horizontal="center" vertical="center"/>
    </xf>
    <xf numFmtId="49" fontId="9" fillId="34" borderId="10" xfId="0" applyNumberFormat="1" applyFont="1" applyFill="1" applyBorder="1" applyAlignment="1">
      <alignment horizontal="center" vertical="center"/>
    </xf>
    <xf numFmtId="0" fontId="5" fillId="0" borderId="0" xfId="56" applyFont="1" applyFill="1" applyBorder="1" applyAlignment="1">
      <alignment/>
      <protection/>
    </xf>
    <xf numFmtId="0" fontId="0" fillId="0" borderId="0" xfId="0" applyFont="1" applyAlignment="1">
      <alignment wrapText="1"/>
    </xf>
    <xf numFmtId="0" fontId="51" fillId="0" borderId="0" xfId="0" applyFont="1" applyAlignment="1">
      <alignment horizontal="right" wrapText="1"/>
    </xf>
    <xf numFmtId="0" fontId="51" fillId="0" borderId="0" xfId="0" applyFont="1" applyAlignment="1">
      <alignment wrapText="1"/>
    </xf>
    <xf numFmtId="0" fontId="57" fillId="0" borderId="0" xfId="0" applyFont="1" applyAlignment="1">
      <alignment vertical="center" wrapText="1"/>
    </xf>
    <xf numFmtId="0" fontId="0" fillId="0" borderId="0" xfId="0" applyFont="1" applyAlignment="1">
      <alignment/>
    </xf>
    <xf numFmtId="0" fontId="0" fillId="0" borderId="10" xfId="0" applyFont="1" applyBorder="1" applyAlignment="1">
      <alignment wrapText="1"/>
    </xf>
    <xf numFmtId="0" fontId="20" fillId="0" borderId="0" xfId="56" applyFont="1">
      <alignment/>
      <protection/>
    </xf>
    <xf numFmtId="0" fontId="7" fillId="0" borderId="0" xfId="56" applyFont="1" applyFill="1" applyAlignment="1">
      <alignment wrapText="1"/>
      <protection/>
    </xf>
    <xf numFmtId="49" fontId="7" fillId="0" borderId="0" xfId="56" applyNumberFormat="1" applyFont="1" applyFill="1" applyAlignment="1">
      <alignment horizontal="right"/>
      <protection/>
    </xf>
    <xf numFmtId="49" fontId="10" fillId="0" borderId="0" xfId="56" applyNumberFormat="1" applyFont="1" applyFill="1" applyAlignment="1">
      <alignment horizontal="right"/>
      <protection/>
    </xf>
    <xf numFmtId="0" fontId="7" fillId="0" borderId="0" xfId="56" applyFont="1" applyFill="1" applyAlignment="1">
      <alignment horizontal="right" vertical="top" wrapText="1"/>
      <protection/>
    </xf>
    <xf numFmtId="0" fontId="7" fillId="0" borderId="0" xfId="56" applyFont="1" applyFill="1" applyAlignment="1">
      <alignment horizontal="right" wrapText="1"/>
      <protection/>
    </xf>
    <xf numFmtId="0" fontId="7" fillId="0" borderId="10" xfId="56" applyFont="1" applyBorder="1" applyAlignment="1">
      <alignment horizontal="center" vertical="center" wrapText="1"/>
      <protection/>
    </xf>
    <xf numFmtId="0" fontId="20" fillId="0" borderId="10" xfId="56" applyFont="1" applyBorder="1">
      <alignment/>
      <protection/>
    </xf>
    <xf numFmtId="0" fontId="21" fillId="0" borderId="10" xfId="56" applyFont="1" applyBorder="1">
      <alignment/>
      <protection/>
    </xf>
    <xf numFmtId="0" fontId="7" fillId="0" borderId="0" xfId="56" applyFont="1" applyBorder="1" applyAlignment="1">
      <alignment vertical="center"/>
      <protection/>
    </xf>
    <xf numFmtId="164" fontId="7" fillId="0" borderId="10" xfId="56" applyNumberFormat="1" applyFont="1" applyBorder="1" applyAlignment="1">
      <alignment horizontal="center" vertical="center"/>
      <protection/>
    </xf>
    <xf numFmtId="0" fontId="55" fillId="0" borderId="10" xfId="0" applyFont="1" applyBorder="1" applyAlignment="1">
      <alignment horizontal="center" vertical="center" wrapText="1"/>
    </xf>
    <xf numFmtId="0" fontId="55" fillId="0" borderId="10" xfId="0" applyFont="1" applyBorder="1" applyAlignment="1">
      <alignment horizontal="center" vertical="center" wrapText="1"/>
    </xf>
    <xf numFmtId="0" fontId="55" fillId="0" borderId="10" xfId="0" applyFont="1" applyBorder="1" applyAlignment="1">
      <alignment horizontal="center" vertical="center" wrapText="1"/>
    </xf>
    <xf numFmtId="0" fontId="55" fillId="0" borderId="10" xfId="0" applyFont="1" applyBorder="1" applyAlignment="1">
      <alignment vertical="center" wrapText="1"/>
    </xf>
    <xf numFmtId="0" fontId="58" fillId="0" borderId="10" xfId="0" applyFont="1" applyBorder="1" applyAlignment="1">
      <alignment horizontal="center" vertical="center" wrapText="1"/>
    </xf>
    <xf numFmtId="49" fontId="5" fillId="0" borderId="14" xfId="56" applyNumberFormat="1" applyFont="1" applyFill="1" applyBorder="1" applyAlignment="1">
      <alignment horizontal="center" vertical="center"/>
      <protection/>
    </xf>
    <xf numFmtId="0" fontId="51" fillId="0" borderId="14" xfId="0" applyFont="1" applyBorder="1" applyAlignment="1">
      <alignment horizontal="center" vertical="center" wrapText="1"/>
    </xf>
    <xf numFmtId="164" fontId="5" fillId="0" borderId="0" xfId="56" applyNumberFormat="1" applyFont="1" applyFill="1">
      <alignment/>
      <protection/>
    </xf>
    <xf numFmtId="0" fontId="9" fillId="0" borderId="10" xfId="56" applyFont="1" applyFill="1" applyBorder="1" applyAlignment="1">
      <alignment vertical="center"/>
      <protection/>
    </xf>
    <xf numFmtId="49" fontId="5" fillId="0" borderId="0" xfId="56" applyNumberFormat="1" applyFont="1" applyFill="1" applyAlignment="1">
      <alignment/>
      <protection/>
    </xf>
    <xf numFmtId="0" fontId="5" fillId="0" borderId="0" xfId="56" applyFont="1" applyFill="1" applyAlignment="1">
      <alignment horizontal="center" wrapText="1"/>
      <protection/>
    </xf>
    <xf numFmtId="0" fontId="14" fillId="0" borderId="0" xfId="56" applyFont="1" applyFill="1" applyAlignment="1">
      <alignment horizontal="center" vertical="top" wrapText="1"/>
      <protection/>
    </xf>
    <xf numFmtId="0" fontId="14" fillId="0" borderId="0" xfId="56" applyFont="1" applyFill="1" applyBorder="1" applyAlignment="1">
      <alignment horizontal="center"/>
      <protection/>
    </xf>
    <xf numFmtId="0" fontId="58" fillId="0" borderId="10" xfId="0" applyFont="1" applyBorder="1" applyAlignment="1">
      <alignment vertical="center" wrapText="1"/>
    </xf>
    <xf numFmtId="165" fontId="58" fillId="0" borderId="10" xfId="0" applyNumberFormat="1" applyFont="1" applyBorder="1" applyAlignment="1">
      <alignment horizontal="center" vertical="center" wrapText="1"/>
    </xf>
    <xf numFmtId="165" fontId="55" fillId="0" borderId="10" xfId="0" applyNumberFormat="1" applyFont="1" applyBorder="1" applyAlignment="1">
      <alignment horizontal="center" vertical="center" wrapText="1"/>
    </xf>
    <xf numFmtId="0" fontId="55" fillId="0" borderId="16" xfId="0" applyFont="1" applyBorder="1" applyAlignment="1">
      <alignment horizontal="center" vertical="center" wrapText="1"/>
    </xf>
    <xf numFmtId="0" fontId="56" fillId="0" borderId="16" xfId="0" applyFont="1" applyBorder="1" applyAlignment="1">
      <alignment vertical="center" wrapText="1"/>
    </xf>
    <xf numFmtId="0" fontId="58" fillId="0" borderId="16" xfId="0" applyFont="1" applyBorder="1" applyAlignment="1">
      <alignment horizontal="center" vertical="center" wrapText="1"/>
    </xf>
    <xf numFmtId="0" fontId="57" fillId="0" borderId="0" xfId="0" applyFont="1" applyAlignment="1">
      <alignment horizontal="right"/>
    </xf>
    <xf numFmtId="0" fontId="55" fillId="0" borderId="16" xfId="0" applyFont="1" applyBorder="1" applyAlignment="1">
      <alignment vertical="center" wrapText="1"/>
    </xf>
    <xf numFmtId="0" fontId="58" fillId="0" borderId="16" xfId="0" applyFont="1" applyBorder="1" applyAlignment="1">
      <alignment vertical="center" wrapText="1"/>
    </xf>
    <xf numFmtId="0" fontId="54" fillId="0" borderId="16" xfId="0" applyFont="1" applyBorder="1" applyAlignment="1">
      <alignment vertical="center" wrapText="1"/>
    </xf>
    <xf numFmtId="165" fontId="58" fillId="0" borderId="16" xfId="0" applyNumberFormat="1" applyFont="1" applyBorder="1" applyAlignment="1">
      <alignment horizontal="center" vertical="center" wrapText="1"/>
    </xf>
    <xf numFmtId="165" fontId="55" fillId="0" borderId="16" xfId="0" applyNumberFormat="1" applyFont="1" applyBorder="1" applyAlignment="1">
      <alignment horizontal="center" vertical="center" wrapText="1"/>
    </xf>
    <xf numFmtId="0" fontId="5" fillId="0" borderId="11" xfId="56" applyFont="1" applyFill="1" applyBorder="1" applyAlignment="1">
      <alignment horizontal="center" vertical="center" wrapText="1"/>
      <protection/>
    </xf>
    <xf numFmtId="0" fontId="8" fillId="0" borderId="11" xfId="56" applyFont="1" applyFill="1" applyBorder="1" applyAlignment="1">
      <alignment horizontal="center" vertical="center" wrapText="1"/>
      <protection/>
    </xf>
    <xf numFmtId="0" fontId="11" fillId="0" borderId="11" xfId="56" applyFont="1" applyFill="1" applyBorder="1" applyAlignment="1">
      <alignment horizontal="center" vertical="center" wrapText="1"/>
      <protection/>
    </xf>
    <xf numFmtId="0" fontId="9" fillId="0" borderId="11" xfId="56" applyFont="1" applyFill="1" applyBorder="1" applyAlignment="1">
      <alignment horizontal="center" vertical="center" wrapText="1"/>
      <protection/>
    </xf>
    <xf numFmtId="0" fontId="5" fillId="0" borderId="0" xfId="56" applyFont="1" applyFill="1" applyBorder="1" applyAlignment="1">
      <alignment horizontal="center" vertical="center" wrapText="1"/>
      <protection/>
    </xf>
    <xf numFmtId="0" fontId="5" fillId="0" borderId="13" xfId="56" applyFont="1" applyFill="1" applyBorder="1" applyAlignment="1">
      <alignment horizontal="center" vertical="center"/>
      <protection/>
    </xf>
    <xf numFmtId="0" fontId="9" fillId="0" borderId="10" xfId="56" applyFont="1" applyFill="1" applyBorder="1" applyAlignment="1">
      <alignment horizontal="center" vertical="center"/>
      <protection/>
    </xf>
    <xf numFmtId="0" fontId="5" fillId="0" borderId="12" xfId="56" applyFont="1" applyFill="1" applyBorder="1" applyAlignment="1">
      <alignment horizontal="center" vertical="center" wrapText="1"/>
      <protection/>
    </xf>
    <xf numFmtId="2" fontId="9" fillId="35" borderId="10" xfId="0" applyNumberFormat="1" applyFont="1" applyFill="1" applyBorder="1" applyAlignment="1">
      <alignment horizontal="center" vertical="center"/>
    </xf>
    <xf numFmtId="0" fontId="5" fillId="0" borderId="0" xfId="56" applyFont="1" applyFill="1" applyAlignment="1">
      <alignment horizontal="center" vertical="center" wrapText="1"/>
      <protection/>
    </xf>
    <xf numFmtId="0" fontId="14" fillId="0" borderId="0" xfId="56" applyFont="1" applyFill="1" applyAlignment="1">
      <alignment horizontal="center" vertical="center" wrapText="1"/>
      <protection/>
    </xf>
    <xf numFmtId="0" fontId="5" fillId="0" borderId="10" xfId="0" applyFont="1" applyFill="1" applyBorder="1" applyAlignment="1">
      <alignment horizontal="center" vertical="center" wrapText="1"/>
    </xf>
    <xf numFmtId="0" fontId="5" fillId="0" borderId="0" xfId="56" applyFont="1" applyFill="1" applyBorder="1" applyAlignment="1">
      <alignment horizontal="center" vertical="center"/>
      <protection/>
    </xf>
    <xf numFmtId="2" fontId="10" fillId="3" borderId="10" xfId="56" applyNumberFormat="1" applyFont="1" applyFill="1" applyBorder="1" applyAlignment="1">
      <alignment horizontal="center" vertical="center"/>
      <protection/>
    </xf>
    <xf numFmtId="165" fontId="55" fillId="0" borderId="10" xfId="0" applyNumberFormat="1" applyFont="1" applyBorder="1" applyAlignment="1">
      <alignment horizontal="center" vertical="center" wrapText="1"/>
    </xf>
    <xf numFmtId="0" fontId="55" fillId="0" borderId="10" xfId="0" applyFont="1" applyBorder="1" applyAlignment="1">
      <alignment vertical="center" wrapText="1"/>
    </xf>
    <xf numFmtId="0" fontId="55" fillId="0" borderId="16" xfId="0" applyFont="1" applyBorder="1" applyAlignment="1">
      <alignment horizontal="center" vertical="center" wrapText="1"/>
    </xf>
    <xf numFmtId="0" fontId="4" fillId="0" borderId="0" xfId="56" applyFont="1" applyAlignment="1">
      <alignment horizontal="right"/>
      <protection/>
    </xf>
    <xf numFmtId="0" fontId="63" fillId="0" borderId="10" xfId="0" applyFont="1" applyBorder="1" applyAlignment="1">
      <alignment vertical="center" wrapText="1"/>
    </xf>
    <xf numFmtId="0" fontId="58" fillId="0" borderId="10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left" vertical="top" wrapText="1"/>
    </xf>
    <xf numFmtId="0" fontId="10" fillId="0" borderId="10" xfId="0" applyFont="1" applyFill="1" applyBorder="1" applyAlignment="1">
      <alignment horizontal="center" vertical="center" wrapText="1"/>
    </xf>
    <xf numFmtId="0" fontId="58" fillId="0" borderId="10" xfId="0" applyFont="1" applyFill="1" applyBorder="1" applyAlignment="1">
      <alignment vertical="top"/>
    </xf>
    <xf numFmtId="0" fontId="11" fillId="0" borderId="10" xfId="0" applyFont="1" applyFill="1" applyBorder="1" applyAlignment="1">
      <alignment horizontal="left" vertical="top" wrapText="1"/>
    </xf>
    <xf numFmtId="0" fontId="8" fillId="0" borderId="10" xfId="0" applyFont="1" applyFill="1" applyBorder="1" applyAlignment="1">
      <alignment horizontal="center" vertical="center" wrapText="1"/>
    </xf>
    <xf numFmtId="0" fontId="62" fillId="0" borderId="10" xfId="0" applyFont="1" applyFill="1" applyBorder="1" applyAlignment="1">
      <alignment vertical="top"/>
    </xf>
    <xf numFmtId="0" fontId="7" fillId="0" borderId="10" xfId="0" applyFont="1" applyFill="1" applyBorder="1" applyAlignment="1">
      <alignment horizontal="left" vertical="top" wrapText="1"/>
    </xf>
    <xf numFmtId="9" fontId="6" fillId="0" borderId="10" xfId="0" applyNumberFormat="1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left" vertical="top" wrapText="1" shrinkToFit="1"/>
    </xf>
    <xf numFmtId="0" fontId="7" fillId="0" borderId="10" xfId="0" applyFont="1" applyFill="1" applyBorder="1" applyAlignment="1">
      <alignment horizontal="justify" vertical="center" wrapText="1"/>
    </xf>
    <xf numFmtId="0" fontId="55" fillId="0" borderId="10" xfId="0" applyFont="1" applyFill="1" applyBorder="1" applyAlignment="1">
      <alignment vertical="top"/>
    </xf>
    <xf numFmtId="9" fontId="7" fillId="0" borderId="10" xfId="0" applyNumberFormat="1" applyFont="1" applyFill="1" applyBorder="1" applyAlignment="1">
      <alignment horizontal="center" vertical="center" wrapText="1"/>
    </xf>
    <xf numFmtId="0" fontId="61" fillId="0" borderId="10" xfId="0" applyFont="1" applyFill="1" applyBorder="1" applyAlignment="1">
      <alignment horizontal="left" vertical="top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17" xfId="0" applyFont="1" applyBorder="1" applyAlignment="1">
      <alignment horizontal="left" vertical="top" wrapText="1" shrinkToFit="1"/>
    </xf>
    <xf numFmtId="0" fontId="55" fillId="36" borderId="10" xfId="0" applyFont="1" applyFill="1" applyBorder="1" applyAlignment="1">
      <alignment horizontal="left" vertical="top"/>
    </xf>
    <xf numFmtId="0" fontId="55" fillId="36" borderId="10" xfId="0" applyFont="1" applyFill="1" applyBorder="1" applyAlignment="1">
      <alignment horizontal="left" vertical="top" wrapText="1"/>
    </xf>
    <xf numFmtId="0" fontId="55" fillId="0" borderId="10" xfId="0" applyFont="1" applyFill="1" applyBorder="1" applyAlignment="1">
      <alignment horizontal="left" vertical="top" wrapText="1"/>
    </xf>
    <xf numFmtId="0" fontId="7" fillId="0" borderId="10" xfId="0" applyFont="1" applyFill="1" applyBorder="1" applyAlignment="1">
      <alignment horizontal="left" vertical="top" wrapText="1"/>
    </xf>
    <xf numFmtId="0" fontId="60" fillId="0" borderId="10" xfId="56" applyFont="1" applyFill="1" applyBorder="1" applyAlignment="1">
      <alignment vertical="center" wrapText="1"/>
      <protection/>
    </xf>
    <xf numFmtId="0" fontId="55" fillId="0" borderId="10" xfId="0" applyFont="1" applyBorder="1" applyAlignment="1">
      <alignment horizontal="center" vertical="center" wrapText="1"/>
    </xf>
    <xf numFmtId="0" fontId="55" fillId="0" borderId="16" xfId="0" applyFont="1" applyBorder="1" applyAlignment="1">
      <alignment horizontal="center" vertical="center" wrapText="1"/>
    </xf>
    <xf numFmtId="0" fontId="55" fillId="0" borderId="10" xfId="0" applyFont="1" applyBorder="1" applyAlignment="1">
      <alignment horizontal="center" vertical="center" wrapText="1"/>
    </xf>
    <xf numFmtId="2" fontId="58" fillId="0" borderId="10" xfId="0" applyNumberFormat="1" applyFont="1" applyBorder="1" applyAlignment="1">
      <alignment horizontal="center" vertical="center" wrapText="1"/>
    </xf>
    <xf numFmtId="0" fontId="59" fillId="0" borderId="10" xfId="56" applyFont="1" applyFill="1" applyBorder="1" applyAlignment="1">
      <alignment vertical="center" wrapText="1"/>
      <protection/>
    </xf>
    <xf numFmtId="0" fontId="7" fillId="0" borderId="0" xfId="56" applyFont="1">
      <alignment/>
      <protection/>
    </xf>
    <xf numFmtId="165" fontId="55" fillId="0" borderId="10" xfId="0" applyNumberFormat="1" applyFont="1" applyBorder="1" applyAlignment="1">
      <alignment horizontal="center" vertical="center"/>
    </xf>
    <xf numFmtId="0" fontId="5" fillId="37" borderId="10" xfId="56" applyFont="1" applyFill="1" applyBorder="1" applyAlignment="1">
      <alignment vertical="center" wrapText="1"/>
      <protection/>
    </xf>
    <xf numFmtId="0" fontId="5" fillId="37" borderId="11" xfId="56" applyFont="1" applyFill="1" applyBorder="1" applyAlignment="1">
      <alignment vertical="center" wrapText="1"/>
      <protection/>
    </xf>
    <xf numFmtId="49" fontId="5" fillId="37" borderId="10" xfId="56" applyNumberFormat="1" applyFont="1" applyFill="1" applyBorder="1" applyAlignment="1">
      <alignment horizontal="center" vertical="center"/>
      <protection/>
    </xf>
    <xf numFmtId="0" fontId="5" fillId="37" borderId="10" xfId="56" applyFont="1" applyFill="1" applyBorder="1" applyAlignment="1">
      <alignment horizontal="center" vertical="center"/>
      <protection/>
    </xf>
    <xf numFmtId="164" fontId="5" fillId="37" borderId="10" xfId="56" applyNumberFormat="1" applyFont="1" applyFill="1" applyBorder="1" applyAlignment="1">
      <alignment horizontal="center" vertical="center"/>
      <protection/>
    </xf>
    <xf numFmtId="0" fontId="55" fillId="0" borderId="10" xfId="0" applyFont="1" applyBorder="1" applyAlignment="1">
      <alignment horizontal="center" vertical="center" wrapText="1"/>
    </xf>
    <xf numFmtId="1" fontId="5" fillId="0" borderId="10" xfId="56" applyNumberFormat="1" applyFont="1" applyFill="1" applyBorder="1" applyAlignment="1">
      <alignment horizontal="center" vertical="center"/>
      <protection/>
    </xf>
    <xf numFmtId="1" fontId="5" fillId="37" borderId="10" xfId="56" applyNumberFormat="1" applyFont="1" applyFill="1" applyBorder="1" applyAlignment="1">
      <alignment horizontal="center" vertical="center"/>
      <protection/>
    </xf>
    <xf numFmtId="0" fontId="55" fillId="0" borderId="16" xfId="0" applyFont="1" applyBorder="1" applyAlignment="1">
      <alignment horizontal="center" vertical="center" wrapText="1"/>
    </xf>
    <xf numFmtId="0" fontId="5" fillId="0" borderId="10" xfId="56" applyFont="1" applyFill="1" applyBorder="1" applyAlignment="1" applyProtection="1">
      <alignment vertical="center" wrapText="1" shrinkToFit="1"/>
      <protection/>
    </xf>
    <xf numFmtId="0" fontId="57" fillId="0" borderId="0" xfId="0" applyFont="1" applyAlignment="1">
      <alignment horizontal="right"/>
    </xf>
    <xf numFmtId="0" fontId="57" fillId="0" borderId="0" xfId="0" applyFont="1" applyAlignment="1">
      <alignment horizontal="center" vertical="center" wrapText="1"/>
    </xf>
    <xf numFmtId="165" fontId="6" fillId="0" borderId="0" xfId="56" applyNumberFormat="1" applyFont="1" applyFill="1" applyAlignment="1">
      <alignment/>
      <protection/>
    </xf>
    <xf numFmtId="0" fontId="55" fillId="0" borderId="10" xfId="0" applyFont="1" applyBorder="1" applyAlignment="1">
      <alignment horizontal="center" vertical="center" wrapText="1"/>
    </xf>
    <xf numFmtId="165" fontId="55" fillId="37" borderId="10" xfId="0" applyNumberFormat="1" applyFont="1" applyFill="1" applyBorder="1" applyAlignment="1">
      <alignment horizontal="center" vertical="center" wrapText="1"/>
    </xf>
    <xf numFmtId="0" fontId="55" fillId="0" borderId="10" xfId="0" applyFont="1" applyBorder="1" applyAlignment="1">
      <alignment horizontal="center" vertical="center" wrapText="1"/>
    </xf>
    <xf numFmtId="0" fontId="55" fillId="0" borderId="10" xfId="0" applyFont="1" applyBorder="1" applyAlignment="1">
      <alignment horizontal="center" vertical="center" wrapText="1"/>
    </xf>
    <xf numFmtId="0" fontId="55" fillId="0" borderId="0" xfId="0" applyFont="1" applyAlignment="1">
      <alignment horizontal="right" vertical="center" wrapText="1"/>
    </xf>
    <xf numFmtId="0" fontId="55" fillId="0" borderId="0" xfId="0" applyFont="1" applyFill="1" applyAlignment="1">
      <alignment horizontal="right" vertical="center" wrapText="1"/>
    </xf>
    <xf numFmtId="0" fontId="58" fillId="0" borderId="0" xfId="0" applyFont="1" applyAlignment="1">
      <alignment horizontal="center" vertical="center" wrapText="1"/>
    </xf>
    <xf numFmtId="0" fontId="57" fillId="0" borderId="0" xfId="0" applyFont="1" applyAlignment="1">
      <alignment horizontal="right"/>
    </xf>
    <xf numFmtId="0" fontId="57" fillId="0" borderId="0" xfId="0" applyFont="1" applyAlignment="1">
      <alignment horizontal="center" vertical="center" wrapText="1"/>
    </xf>
    <xf numFmtId="0" fontId="56" fillId="0" borderId="16" xfId="0" applyFont="1" applyBorder="1" applyAlignment="1">
      <alignment horizontal="center" vertical="center" wrapText="1"/>
    </xf>
    <xf numFmtId="0" fontId="56" fillId="0" borderId="14" xfId="0" applyFont="1" applyBorder="1" applyAlignment="1">
      <alignment horizontal="center" vertical="center" wrapText="1"/>
    </xf>
    <xf numFmtId="0" fontId="55" fillId="0" borderId="16" xfId="0" applyFont="1" applyBorder="1" applyAlignment="1">
      <alignment horizontal="center" vertical="center" wrapText="1"/>
    </xf>
    <xf numFmtId="0" fontId="0" fillId="0" borderId="14" xfId="0" applyFont="1" applyBorder="1" applyAlignment="1">
      <alignment horizontal="center" vertical="center" wrapText="1"/>
    </xf>
    <xf numFmtId="2" fontId="5" fillId="0" borderId="10" xfId="56" applyNumberFormat="1" applyFont="1" applyBorder="1" applyAlignment="1">
      <alignment horizontal="center" vertical="center" wrapText="1"/>
      <protection/>
    </xf>
    <xf numFmtId="49" fontId="5" fillId="0" borderId="10" xfId="56" applyNumberFormat="1" applyFont="1" applyBorder="1" applyAlignment="1" quotePrefix="1">
      <alignment horizontal="center" vertical="center" wrapText="1"/>
      <protection/>
    </xf>
    <xf numFmtId="165" fontId="6" fillId="0" borderId="0" xfId="56" applyNumberFormat="1" applyFont="1" applyFill="1" applyAlignment="1">
      <alignment horizontal="right"/>
      <protection/>
    </xf>
    <xf numFmtId="165" fontId="5" fillId="0" borderId="10" xfId="56" applyNumberFormat="1" applyFont="1" applyBorder="1" applyAlignment="1">
      <alignment horizontal="center" vertical="center" wrapText="1"/>
      <protection/>
    </xf>
    <xf numFmtId="0" fontId="10" fillId="0" borderId="0" xfId="56" applyNumberFormat="1" applyFont="1" applyAlignment="1">
      <alignment horizontal="center" wrapText="1"/>
      <protection/>
    </xf>
    <xf numFmtId="49" fontId="4" fillId="0" borderId="10" xfId="56" applyNumberFormat="1" applyFont="1" applyBorder="1" applyAlignment="1">
      <alignment horizontal="center" vertical="center" wrapText="1"/>
      <protection/>
    </xf>
    <xf numFmtId="165" fontId="6" fillId="0" borderId="0" xfId="56" applyNumberFormat="1" applyFont="1" applyAlignment="1">
      <alignment horizontal="right"/>
      <protection/>
    </xf>
    <xf numFmtId="0" fontId="10" fillId="0" borderId="0" xfId="56" applyFont="1" applyAlignment="1">
      <alignment horizontal="center"/>
      <protection/>
    </xf>
    <xf numFmtId="0" fontId="10" fillId="0" borderId="15" xfId="56" applyFont="1" applyBorder="1" applyAlignment="1">
      <alignment horizontal="center" vertical="center"/>
      <protection/>
    </xf>
    <xf numFmtId="0" fontId="10" fillId="0" borderId="13" xfId="56" applyFont="1" applyBorder="1" applyAlignment="1">
      <alignment horizontal="center" vertical="center"/>
      <protection/>
    </xf>
    <xf numFmtId="0" fontId="10" fillId="0" borderId="11" xfId="56" applyFont="1" applyBorder="1" applyAlignment="1">
      <alignment horizontal="center" vertical="center"/>
      <protection/>
    </xf>
    <xf numFmtId="165" fontId="7" fillId="0" borderId="0" xfId="56" applyNumberFormat="1" applyFont="1" applyFill="1" applyAlignment="1">
      <alignment horizontal="right"/>
      <protection/>
    </xf>
    <xf numFmtId="0" fontId="10" fillId="0" borderId="0" xfId="56" applyFont="1" applyBorder="1" applyAlignment="1">
      <alignment horizontal="center" wrapText="1"/>
      <protection/>
    </xf>
    <xf numFmtId="0" fontId="7" fillId="0" borderId="15" xfId="56" applyFont="1" applyBorder="1" applyAlignment="1">
      <alignment horizontal="left" vertical="center" wrapText="1"/>
      <protection/>
    </xf>
    <xf numFmtId="0" fontId="7" fillId="0" borderId="13" xfId="56" applyFont="1" applyBorder="1" applyAlignment="1">
      <alignment horizontal="left" vertical="center" wrapText="1"/>
      <protection/>
    </xf>
    <xf numFmtId="0" fontId="7" fillId="0" borderId="11" xfId="56" applyFont="1" applyBorder="1" applyAlignment="1">
      <alignment horizontal="left" vertical="center" wrapText="1"/>
      <protection/>
    </xf>
    <xf numFmtId="0" fontId="7" fillId="0" borderId="15" xfId="56" applyFont="1" applyBorder="1" applyAlignment="1">
      <alignment horizontal="left" vertical="center"/>
      <protection/>
    </xf>
    <xf numFmtId="0" fontId="7" fillId="0" borderId="13" xfId="56" applyFont="1" applyBorder="1" applyAlignment="1">
      <alignment horizontal="left" vertical="center"/>
      <protection/>
    </xf>
    <xf numFmtId="0" fontId="7" fillId="0" borderId="11" xfId="56" applyFont="1" applyBorder="1" applyAlignment="1">
      <alignment horizontal="left" vertical="center"/>
      <protection/>
    </xf>
    <xf numFmtId="0" fontId="54" fillId="0" borderId="15" xfId="56" applyFont="1" applyFill="1" applyBorder="1" applyAlignment="1">
      <alignment horizontal="left" vertical="center" wrapText="1"/>
      <protection/>
    </xf>
    <xf numFmtId="0" fontId="10" fillId="0" borderId="13" xfId="56" applyFont="1" applyBorder="1" applyAlignment="1">
      <alignment horizontal="left" vertical="center" wrapText="1"/>
      <protection/>
    </xf>
    <xf numFmtId="0" fontId="10" fillId="0" borderId="11" xfId="56" applyFont="1" applyBorder="1" applyAlignment="1">
      <alignment horizontal="left" vertical="center" wrapText="1"/>
      <protection/>
    </xf>
    <xf numFmtId="0" fontId="53" fillId="0" borderId="15" xfId="56" applyFont="1" applyFill="1" applyBorder="1" applyAlignment="1">
      <alignment horizontal="left" vertical="center" wrapText="1"/>
      <protection/>
    </xf>
    <xf numFmtId="0" fontId="6" fillId="0" borderId="13" xfId="56" applyFont="1" applyBorder="1" applyAlignment="1">
      <alignment horizontal="left" vertical="center" wrapText="1"/>
      <protection/>
    </xf>
    <xf numFmtId="0" fontId="6" fillId="0" borderId="11" xfId="56" applyFont="1" applyBorder="1" applyAlignment="1">
      <alignment horizontal="left" vertical="center" wrapText="1"/>
      <protection/>
    </xf>
    <xf numFmtId="0" fontId="53" fillId="0" borderId="15" xfId="56" applyFont="1" applyFill="1" applyBorder="1" applyAlignment="1">
      <alignment horizontal="left" vertical="top" wrapText="1"/>
      <protection/>
    </xf>
    <xf numFmtId="0" fontId="53" fillId="0" borderId="13" xfId="56" applyFont="1" applyFill="1" applyBorder="1" applyAlignment="1">
      <alignment horizontal="left" vertical="top" wrapText="1"/>
      <protection/>
    </xf>
    <xf numFmtId="0" fontId="53" fillId="0" borderId="11" xfId="56" applyFont="1" applyFill="1" applyBorder="1" applyAlignment="1">
      <alignment horizontal="left" vertical="top" wrapText="1"/>
      <protection/>
    </xf>
    <xf numFmtId="0" fontId="10" fillId="0" borderId="15" xfId="56" applyFont="1" applyBorder="1" applyAlignment="1">
      <alignment horizontal="left" vertical="center" wrapText="1"/>
      <protection/>
    </xf>
    <xf numFmtId="0" fontId="10" fillId="0" borderId="15" xfId="56" applyFont="1" applyBorder="1" applyAlignment="1">
      <alignment horizontal="left" vertical="center"/>
      <protection/>
    </xf>
    <xf numFmtId="0" fontId="10" fillId="0" borderId="13" xfId="56" applyFont="1" applyBorder="1" applyAlignment="1">
      <alignment horizontal="left" vertical="center"/>
      <protection/>
    </xf>
    <xf numFmtId="0" fontId="10" fillId="0" borderId="11" xfId="56" applyFont="1" applyBorder="1" applyAlignment="1">
      <alignment horizontal="left" vertical="center"/>
      <protection/>
    </xf>
    <xf numFmtId="0" fontId="6" fillId="0" borderId="15" xfId="56" applyFont="1" applyBorder="1" applyAlignment="1">
      <alignment horizontal="left" vertical="center"/>
      <protection/>
    </xf>
    <xf numFmtId="0" fontId="6" fillId="0" borderId="13" xfId="56" applyFont="1" applyBorder="1" applyAlignment="1">
      <alignment horizontal="left" vertical="center"/>
      <protection/>
    </xf>
    <xf numFmtId="0" fontId="6" fillId="0" borderId="11" xfId="56" applyFont="1" applyBorder="1" applyAlignment="1">
      <alignment horizontal="left" vertical="center"/>
      <protection/>
    </xf>
    <xf numFmtId="0" fontId="6" fillId="0" borderId="15" xfId="56" applyFont="1" applyBorder="1" applyAlignment="1">
      <alignment horizontal="left" vertical="center" wrapText="1"/>
      <protection/>
    </xf>
    <xf numFmtId="0" fontId="7" fillId="0" borderId="0" xfId="56" applyFont="1" applyBorder="1" applyAlignment="1">
      <alignment horizontal="center"/>
      <protection/>
    </xf>
    <xf numFmtId="0" fontId="10" fillId="0" borderId="10" xfId="56" applyFont="1" applyBorder="1" applyAlignment="1">
      <alignment horizontal="center"/>
      <protection/>
    </xf>
    <xf numFmtId="0" fontId="5" fillId="0" borderId="0" xfId="56" applyFont="1" applyBorder="1" applyAlignment="1">
      <alignment horizontal="center"/>
      <protection/>
    </xf>
    <xf numFmtId="49" fontId="7" fillId="0" borderId="0" xfId="56" applyNumberFormat="1" applyFont="1" applyFill="1" applyAlignment="1">
      <alignment horizontal="center" vertical="center" wrapText="1"/>
      <protection/>
    </xf>
    <xf numFmtId="49" fontId="5" fillId="0" borderId="0" xfId="56" applyNumberFormat="1" applyFont="1" applyFill="1" applyAlignment="1">
      <alignment horizontal="right"/>
      <protection/>
    </xf>
    <xf numFmtId="49" fontId="5" fillId="0" borderId="16" xfId="56" applyNumberFormat="1" applyFont="1" applyFill="1" applyBorder="1" applyAlignment="1">
      <alignment horizontal="center" vertical="center" wrapText="1"/>
      <protection/>
    </xf>
    <xf numFmtId="49" fontId="5" fillId="0" borderId="14" xfId="56" applyNumberFormat="1" applyFont="1" applyFill="1" applyBorder="1" applyAlignment="1">
      <alignment horizontal="center" vertical="center" wrapText="1"/>
      <protection/>
    </xf>
    <xf numFmtId="0" fontId="5" fillId="0" borderId="16" xfId="56" applyFont="1" applyFill="1" applyBorder="1" applyAlignment="1">
      <alignment horizontal="center" vertical="center" wrapText="1"/>
      <protection/>
    </xf>
    <xf numFmtId="0" fontId="5" fillId="0" borderId="14" xfId="56" applyFont="1" applyFill="1" applyBorder="1" applyAlignment="1">
      <alignment horizontal="center" vertical="center" wrapText="1"/>
      <protection/>
    </xf>
    <xf numFmtId="0" fontId="5" fillId="0" borderId="16" xfId="56" applyFont="1" applyFill="1" applyBorder="1" applyAlignment="1">
      <alignment horizontal="center" vertical="top" wrapText="1"/>
      <protection/>
    </xf>
    <xf numFmtId="0" fontId="5" fillId="0" borderId="14" xfId="56" applyFont="1" applyFill="1" applyBorder="1" applyAlignment="1">
      <alignment horizontal="center" vertical="top" wrapText="1"/>
      <protection/>
    </xf>
    <xf numFmtId="0" fontId="5" fillId="0" borderId="16" xfId="56" applyFont="1" applyFill="1" applyBorder="1" applyAlignment="1">
      <alignment horizontal="center" vertical="top"/>
      <protection/>
    </xf>
    <xf numFmtId="0" fontId="5" fillId="0" borderId="14" xfId="56" applyFont="1" applyFill="1" applyBorder="1" applyAlignment="1">
      <alignment horizontal="center" vertical="top"/>
      <protection/>
    </xf>
    <xf numFmtId="49" fontId="5" fillId="0" borderId="16" xfId="56" applyNumberFormat="1" applyFont="1" applyFill="1" applyBorder="1" applyAlignment="1">
      <alignment horizontal="center" vertical="center"/>
      <protection/>
    </xf>
    <xf numFmtId="49" fontId="5" fillId="0" borderId="14" xfId="56" applyNumberFormat="1" applyFont="1" applyFill="1" applyBorder="1" applyAlignment="1">
      <alignment horizontal="center" vertical="center"/>
      <protection/>
    </xf>
    <xf numFmtId="49" fontId="7" fillId="0" borderId="18" xfId="56" applyNumberFormat="1" applyFont="1" applyFill="1" applyBorder="1" applyAlignment="1">
      <alignment horizontal="center" vertical="center" wrapText="1"/>
      <protection/>
    </xf>
    <xf numFmtId="165" fontId="6" fillId="0" borderId="0" xfId="56" applyNumberFormat="1" applyFont="1" applyFill="1" applyAlignment="1">
      <alignment horizontal="center"/>
      <protection/>
    </xf>
    <xf numFmtId="0" fontId="52" fillId="0" borderId="16" xfId="0" applyFont="1" applyBorder="1" applyAlignment="1">
      <alignment horizontal="center" vertical="center" wrapText="1"/>
    </xf>
    <xf numFmtId="0" fontId="52" fillId="0" borderId="19" xfId="0" applyFont="1" applyBorder="1" applyAlignment="1">
      <alignment horizontal="center" vertical="center" wrapText="1"/>
    </xf>
    <xf numFmtId="0" fontId="52" fillId="0" borderId="14" xfId="0" applyFont="1" applyBorder="1" applyAlignment="1">
      <alignment horizontal="center" vertical="center" wrapText="1"/>
    </xf>
    <xf numFmtId="0" fontId="51" fillId="0" borderId="0" xfId="0" applyFont="1" applyAlignment="1">
      <alignment horizontal="right"/>
    </xf>
    <xf numFmtId="0" fontId="50" fillId="0" borderId="0" xfId="0" applyFont="1" applyAlignment="1">
      <alignment horizontal="center" vertical="center" wrapText="1"/>
    </xf>
    <xf numFmtId="0" fontId="7" fillId="0" borderId="0" xfId="56" applyFont="1" applyFill="1" applyAlignment="1">
      <alignment horizontal="right" vertical="top" wrapText="1"/>
      <protection/>
    </xf>
    <xf numFmtId="0" fontId="7" fillId="0" borderId="0" xfId="56" applyFont="1" applyFill="1" applyAlignment="1">
      <alignment horizontal="right" vertical="center" wrapText="1"/>
      <protection/>
    </xf>
    <xf numFmtId="0" fontId="10" fillId="0" borderId="0" xfId="56" applyFont="1" applyAlignment="1">
      <alignment horizontal="center" vertical="center" wrapText="1"/>
      <protection/>
    </xf>
    <xf numFmtId="0" fontId="10" fillId="0" borderId="0" xfId="56" applyFont="1" applyAlignment="1">
      <alignment horizontal="center" vertical="center"/>
      <protection/>
    </xf>
    <xf numFmtId="0" fontId="7" fillId="0" borderId="0" xfId="56" applyFont="1" applyFill="1" applyAlignment="1">
      <alignment horizontal="right" wrapText="1"/>
      <protection/>
    </xf>
    <xf numFmtId="0" fontId="20" fillId="0" borderId="15" xfId="56" applyFont="1" applyBorder="1" applyAlignment="1">
      <alignment horizontal="center"/>
      <protection/>
    </xf>
    <xf numFmtId="0" fontId="20" fillId="0" borderId="11" xfId="56" applyFont="1" applyBorder="1" applyAlignment="1">
      <alignment horizontal="center"/>
      <protection/>
    </xf>
    <xf numFmtId="0" fontId="10" fillId="0" borderId="15" xfId="56" applyFont="1" applyBorder="1" applyAlignment="1">
      <alignment horizontal="center" vertical="center" wrapText="1"/>
      <protection/>
    </xf>
    <xf numFmtId="0" fontId="10" fillId="0" borderId="13" xfId="56" applyFont="1" applyBorder="1" applyAlignment="1">
      <alignment horizontal="center" vertical="center" wrapText="1"/>
      <protection/>
    </xf>
    <xf numFmtId="0" fontId="10" fillId="0" borderId="11" xfId="56" applyFont="1" applyBorder="1" applyAlignment="1">
      <alignment horizontal="center" vertical="center" wrapText="1"/>
      <protection/>
    </xf>
    <xf numFmtId="164" fontId="10" fillId="0" borderId="15" xfId="56" applyNumberFormat="1" applyFont="1" applyBorder="1" applyAlignment="1">
      <alignment horizontal="center"/>
      <protection/>
    </xf>
    <xf numFmtId="164" fontId="10" fillId="0" borderId="11" xfId="56" applyNumberFormat="1" applyFont="1" applyBorder="1" applyAlignment="1">
      <alignment horizontal="center"/>
      <protection/>
    </xf>
    <xf numFmtId="0" fontId="7" fillId="0" borderId="15" xfId="56" applyFont="1" applyBorder="1" applyAlignment="1">
      <alignment horizontal="center" vertical="center" wrapText="1"/>
      <protection/>
    </xf>
    <xf numFmtId="0" fontId="7" fillId="0" borderId="11" xfId="56" applyFont="1" applyBorder="1" applyAlignment="1">
      <alignment horizontal="center" vertical="center" wrapText="1"/>
      <protection/>
    </xf>
    <xf numFmtId="0" fontId="7" fillId="0" borderId="13" xfId="56" applyFont="1" applyBorder="1" applyAlignment="1">
      <alignment horizontal="center" vertical="center" wrapText="1"/>
      <protection/>
    </xf>
    <xf numFmtId="0" fontId="7" fillId="0" borderId="15" xfId="56" applyFont="1" applyBorder="1" applyAlignment="1">
      <alignment horizontal="center" vertical="center"/>
      <protection/>
    </xf>
    <xf numFmtId="0" fontId="7" fillId="0" borderId="11" xfId="56" applyFont="1" applyBorder="1" applyAlignment="1">
      <alignment horizontal="center" vertical="center"/>
      <protection/>
    </xf>
    <xf numFmtId="164" fontId="7" fillId="0" borderId="15" xfId="56" applyNumberFormat="1" applyFont="1" applyBorder="1" applyAlignment="1">
      <alignment horizontal="center" vertical="center"/>
      <protection/>
    </xf>
    <xf numFmtId="164" fontId="7" fillId="0" borderId="11" xfId="56" applyNumberFormat="1" applyFont="1" applyBorder="1" applyAlignment="1">
      <alignment horizontal="center" vertical="center"/>
      <protection/>
    </xf>
    <xf numFmtId="0" fontId="10" fillId="0" borderId="15" xfId="56" applyFont="1" applyBorder="1" applyAlignment="1">
      <alignment horizontal="center"/>
      <protection/>
    </xf>
    <xf numFmtId="0" fontId="10" fillId="0" borderId="11" xfId="56" applyFont="1" applyBorder="1" applyAlignment="1">
      <alignment horizontal="center"/>
      <protection/>
    </xf>
    <xf numFmtId="0" fontId="7" fillId="0" borderId="18" xfId="56" applyFont="1" applyBorder="1" applyAlignment="1">
      <alignment horizontal="right" vertical="center"/>
      <protection/>
    </xf>
    <xf numFmtId="49" fontId="9" fillId="0" borderId="0" xfId="56" applyNumberFormat="1" applyFont="1" applyFill="1" applyAlignment="1">
      <alignment horizontal="right"/>
      <protection/>
    </xf>
    <xf numFmtId="164" fontId="7" fillId="0" borderId="15" xfId="56" applyNumberFormat="1" applyFont="1" applyBorder="1" applyAlignment="1">
      <alignment horizontal="center"/>
      <protection/>
    </xf>
    <xf numFmtId="164" fontId="7" fillId="0" borderId="11" xfId="56" applyNumberFormat="1" applyFont="1" applyBorder="1" applyAlignment="1">
      <alignment horizontal="center"/>
      <protection/>
    </xf>
  </cellXfs>
  <cellStyles count="55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  <cellStyle name="20% - Акцент1" xfId="20"/>
    <cellStyle name="20% - Акцент2" xfId="21"/>
    <cellStyle name="20% - Акцент3" xfId="22"/>
    <cellStyle name="20% - Акцент4" xfId="23"/>
    <cellStyle name="20% - Акцент5" xfId="24"/>
    <cellStyle name="20% - Акцент6" xfId="25"/>
    <cellStyle name="40% - Акцент1" xfId="26"/>
    <cellStyle name="40% - Акцент2" xfId="27"/>
    <cellStyle name="40% - Акцент3" xfId="28"/>
    <cellStyle name="40% - Акцент4" xfId="29"/>
    <cellStyle name="40% - Акцент5" xfId="30"/>
    <cellStyle name="40% - Акцент6" xfId="31"/>
    <cellStyle name="60% - Акцент1" xfId="32"/>
    <cellStyle name="60% - Акцент2" xfId="33"/>
    <cellStyle name="60% - Акцент3" xfId="34"/>
    <cellStyle name="60% - Акцент4" xfId="35"/>
    <cellStyle name="60% - Акцент5" xfId="36"/>
    <cellStyle name="60% - Акцент6" xfId="37"/>
    <cellStyle name="Акцент1" xfId="38"/>
    <cellStyle name="Акцент2" xfId="39"/>
    <cellStyle name="Акцент3" xfId="40"/>
    <cellStyle name="Акцент4" xfId="41"/>
    <cellStyle name="Акцент5" xfId="42"/>
    <cellStyle name="Акцент6" xfId="43"/>
    <cellStyle name="Ввод " xfId="44"/>
    <cellStyle name="Вывод" xfId="45"/>
    <cellStyle name="Вычисление" xfId="46"/>
    <cellStyle name="Hyperlink" xfId="47" builtinId="8"/>
    <cellStyle name="Заголовок 1" xfId="48"/>
    <cellStyle name="Заголовок 2" xfId="49"/>
    <cellStyle name="Заголовок 3" xfId="50"/>
    <cellStyle name="Заголовок 4" xfId="51"/>
    <cellStyle name="Итог" xfId="52"/>
    <cellStyle name="Контрольная ячейка" xfId="53"/>
    <cellStyle name="Название" xfId="54"/>
    <cellStyle name="Нейтральный" xfId="55"/>
    <cellStyle name="Обычный 2" xfId="56"/>
    <cellStyle name="Обычный 3" xfId="57"/>
    <cellStyle name="Обычный 3 2" xfId="58"/>
    <cellStyle name="Обычный 3 3" xfId="59"/>
    <cellStyle name="Обычный 3 4" xfId="60"/>
    <cellStyle name="Обычный 3 4 2" xfId="61"/>
    <cellStyle name="Followed Hyperlink" xfId="62" builtinId="9"/>
    <cellStyle name="Плохой" xfId="63"/>
    <cellStyle name="Пояснение" xfId="64"/>
    <cellStyle name="Примечание" xfId="65"/>
    <cellStyle name="Связанная ячейка" xfId="66"/>
    <cellStyle name="Текст предупреждения" xfId="67"/>
    <cellStyle name="Хороший" xfId="68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6" Type="http://schemas.openxmlformats.org/officeDocument/2006/relationships/worksheet" Target="worksheets/sheet15.xml" /><Relationship Id="rId14" Type="http://schemas.openxmlformats.org/officeDocument/2006/relationships/worksheet" Target="worksheets/sheet13.xml" /><Relationship Id="rId1" Type="http://schemas.openxmlformats.org/officeDocument/2006/relationships/theme" Target="theme/theme1.xml" /><Relationship Id="rId18" Type="http://schemas.openxmlformats.org/officeDocument/2006/relationships/worksheet" Target="worksheets/sheet17.xml" /><Relationship Id="rId5" Type="http://schemas.openxmlformats.org/officeDocument/2006/relationships/worksheet" Target="worksheets/sheet4.xml" /><Relationship Id="rId20" Type="http://schemas.openxmlformats.org/officeDocument/2006/relationships/styles" Target="styles.xml" /><Relationship Id="rId21" Type="http://schemas.openxmlformats.org/officeDocument/2006/relationships/sharedStrings" Target="sharedStrings.xml" /><Relationship Id="rId22" Type="http://schemas.openxmlformats.org/officeDocument/2006/relationships/calcChain" Target="calcChain.xml" /><Relationship Id="rId9" Type="http://schemas.openxmlformats.org/officeDocument/2006/relationships/worksheet" Target="worksheets/sheet8.xml" /><Relationship Id="rId17" Type="http://schemas.openxmlformats.org/officeDocument/2006/relationships/worksheet" Target="worksheets/sheet16.xml" /><Relationship Id="rId19" Type="http://schemas.openxmlformats.org/officeDocument/2006/relationships/worksheet" Target="worksheets/sheet18.xml" /><Relationship Id="rId6" Type="http://schemas.openxmlformats.org/officeDocument/2006/relationships/worksheet" Target="worksheets/sheet5.xml" /><Relationship Id="rId15" Type="http://schemas.openxmlformats.org/officeDocument/2006/relationships/worksheet" Target="worksheets/sheet14.xml" /><Relationship Id="rId2" Type="http://schemas.openxmlformats.org/officeDocument/2006/relationships/worksheet" Target="worksheets/sheet1.xml" /><Relationship Id="rId4" Type="http://schemas.openxmlformats.org/officeDocument/2006/relationships/worksheet" Target="worksheets/sheet3.xml" /><Relationship Id="rId10" Type="http://schemas.openxmlformats.org/officeDocument/2006/relationships/worksheet" Target="worksheets/sheet9.xml" /><Relationship Id="rId11" Type="http://schemas.openxmlformats.org/officeDocument/2006/relationships/worksheet" Target="worksheets/sheet10.xml" /><Relationship Id="rId12" Type="http://schemas.openxmlformats.org/officeDocument/2006/relationships/worksheet" Target="worksheets/sheet11.xml" /><Relationship Id="rId13" Type="http://schemas.openxmlformats.org/officeDocument/2006/relationships/worksheet" Target="worksheets/sheet12.xml" /><Relationship Id="rId3" Type="http://schemas.openxmlformats.org/officeDocument/2006/relationships/worksheet" Target="worksheets/sheet2.xml" /><Relationship Id="rId7" Type="http://schemas.openxmlformats.org/officeDocument/2006/relationships/worksheet" Target="worksheets/sheet6.xml" /><Relationship Id="rId8" Type="http://schemas.openxmlformats.org/officeDocument/2006/relationships/worksheet" Target="worksheets/sheet7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0.bin" 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1.bin" 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2.bin" 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3.bin" 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.bin" 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5.bin" 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6.bin" 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7.bin" 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8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_rels/sheet7.xml.rels><?xml version="1.0" encoding="UTF-8" standalone="yes"?><Relationships xmlns="http://schemas.openxmlformats.org/package/2006/relationships"><Relationship Id="rId2" Type="http://schemas.openxmlformats.org/officeDocument/2006/relationships/vmlDrawing" Target="../drawings/vmlDrawing1.vml" /><Relationship Id="rId3" Type="http://schemas.openxmlformats.org/officeDocument/2006/relationships/printerSettings" Target="../printerSettings/printerSettings7.bin" /><Relationship Id="rId1" Type="http://schemas.openxmlformats.org/officeDocument/2006/relationships/comments" Target="../comments7.xml" /></Relationships>
</file>

<file path=xl/worksheets/_rels/sheet8.xml.rels><?xml version="1.0" encoding="UTF-8" standalone="yes"?><Relationships xmlns="http://schemas.openxmlformats.org/package/2006/relationships"><Relationship Id="rId2" Type="http://schemas.openxmlformats.org/officeDocument/2006/relationships/vmlDrawing" Target="../drawings/vmlDrawing2.vml" /><Relationship Id="rId3" Type="http://schemas.openxmlformats.org/officeDocument/2006/relationships/printerSettings" Target="../printerSettings/printerSettings8.bin" /><Relationship Id="rId1" Type="http://schemas.openxmlformats.org/officeDocument/2006/relationships/comments" Target="../comments8.xml" 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9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>
    <tabColor rgb="FF7030A0"/>
    <pageSetUpPr fitToPage="1"/>
  </sheetPr>
  <dimension ref="A1:C79"/>
  <sheetViews>
    <sheetView tabSelected="1" zoomScale="80" zoomScaleNormal="80" workbookViewId="0" topLeftCell="A1">
      <selection pane="topLeft" activeCell="D18" sqref="D18"/>
    </sheetView>
  </sheetViews>
  <sheetFormatPr defaultColWidth="88.5742857142857" defaultRowHeight="15.75"/>
  <cols>
    <col min="1" max="1" width="33" style="65" customWidth="1"/>
    <col min="2" max="2" width="76.7142857142857" style="65" customWidth="1"/>
    <col min="3" max="3" width="15.2857142857143" style="65" customWidth="1"/>
    <col min="4" max="16384" width="88.5714285714286" style="65"/>
  </cols>
  <sheetData>
    <row r="1" spans="3:3" ht="15.75">
      <c r="C1" s="77"/>
    </row>
    <row r="2" spans="2:3" ht="15.75">
      <c r="B2" s="271" t="s">
        <v>185</v>
      </c>
      <c s="271"/>
    </row>
    <row r="3" spans="2:3" ht="15.75">
      <c r="B3" s="271" t="s">
        <v>141</v>
      </c>
      <c s="271"/>
    </row>
    <row r="4" spans="2:3" ht="15.75">
      <c r="B4" s="271" t="s">
        <v>191</v>
      </c>
      <c s="271"/>
    </row>
    <row r="5" spans="2:3" ht="15.75">
      <c r="B5" s="272" t="s">
        <v>448</v>
      </c>
      <c s="272"/>
    </row>
    <row r="6" spans="1:1" ht="9" customHeight="1">
      <c r="A6" s="66"/>
    </row>
    <row r="7" spans="1:3" ht="15.75">
      <c r="A7" s="273" t="s">
        <v>425</v>
      </c>
      <c s="273"/>
      <c s="273"/>
    </row>
    <row r="8" spans="1:3" ht="15.75" customHeight="1">
      <c r="A8" s="273"/>
      <c s="273"/>
      <c s="273"/>
    </row>
    <row r="9" spans="3:3" ht="15.75">
      <c r="C9" s="67" t="s">
        <v>192</v>
      </c>
    </row>
    <row r="10" spans="1:3" ht="15.75">
      <c r="A10" s="270" t="s">
        <v>193</v>
      </c>
      <c s="270" t="s">
        <v>194</v>
      </c>
      <c s="182" t="s">
        <v>350</v>
      </c>
    </row>
    <row r="11" spans="1:3" ht="15.75">
      <c r="A11" s="270"/>
      <c s="270"/>
      <c s="68" t="s">
        <v>56</v>
      </c>
    </row>
    <row r="12" spans="1:3" ht="15.75">
      <c r="A12" s="69" t="s">
        <v>195</v>
      </c>
      <c s="70" t="s">
        <v>355</v>
      </c>
      <c s="78">
        <f>C13+C34</f>
        <v>10193.4</v>
      </c>
    </row>
    <row r="13" spans="1:3" ht="15.75">
      <c r="A13" s="68"/>
      <c s="70" t="s">
        <v>196</v>
      </c>
      <c s="78">
        <f>C14+C19+C25+C28</f>
        <v>10027.9</v>
      </c>
    </row>
    <row r="14" spans="1:3" ht="15.75">
      <c r="A14" s="69" t="s">
        <v>197</v>
      </c>
      <c s="70" t="s">
        <v>198</v>
      </c>
      <c s="78">
        <f>C15</f>
        <v>2822.9000000000001</v>
      </c>
    </row>
    <row r="15" spans="1:3" ht="15.75">
      <c r="A15" s="200" t="s">
        <v>199</v>
      </c>
      <c s="203" t="s">
        <v>200</v>
      </c>
      <c s="205">
        <f>C16+C17+C18</f>
        <v>2822.9000000000001</v>
      </c>
    </row>
    <row r="16" spans="1:3" ht="200.25" customHeight="1">
      <c r="A16" s="68" t="s">
        <v>201</v>
      </c>
      <c s="71" t="s">
        <v>439</v>
      </c>
      <c s="79">
        <v>2822.9000000000001</v>
      </c>
    </row>
    <row r="17" spans="1:3" ht="141.75">
      <c r="A17" s="68" t="s">
        <v>202</v>
      </c>
      <c s="71" t="s">
        <v>440</v>
      </c>
      <c s="79">
        <v>0</v>
      </c>
    </row>
    <row r="18" spans="1:3" ht="141.75" customHeight="1">
      <c r="A18" s="198" t="s">
        <v>203</v>
      </c>
      <c s="202" t="s">
        <v>441</v>
      </c>
      <c s="197">
        <v>0</v>
      </c>
    </row>
    <row r="19" spans="1:3" ht="31.5">
      <c r="A19" s="69" t="s">
        <v>204</v>
      </c>
      <c s="70" t="s">
        <v>205</v>
      </c>
      <c s="78">
        <f>C20</f>
        <v>3011</v>
      </c>
    </row>
    <row r="20" spans="1:3" ht="31.5">
      <c r="A20" s="69" t="s">
        <v>206</v>
      </c>
      <c s="70" t="s">
        <v>207</v>
      </c>
      <c s="78">
        <f>C21+C22+C23+C24</f>
        <v>3011</v>
      </c>
    </row>
    <row r="21" spans="1:3" ht="99" customHeight="1">
      <c r="A21" s="74" t="s">
        <v>208</v>
      </c>
      <c s="75" t="s">
        <v>351</v>
      </c>
      <c s="79">
        <v>1559.5999999999999</v>
      </c>
    </row>
    <row r="22" spans="1:3" ht="110.25">
      <c r="A22" s="74" t="s">
        <v>209</v>
      </c>
      <c s="75" t="s">
        <v>352</v>
      </c>
      <c s="79">
        <v>7.4000000000000004</v>
      </c>
    </row>
    <row r="23" spans="1:3" ht="94.5">
      <c r="A23" s="74" t="s">
        <v>210</v>
      </c>
      <c s="75" t="s">
        <v>353</v>
      </c>
      <c s="79">
        <v>1559.2</v>
      </c>
    </row>
    <row r="24" spans="1:3" ht="101.25" customHeight="1">
      <c r="A24" s="198" t="s">
        <v>211</v>
      </c>
      <c s="199" t="s">
        <v>354</v>
      </c>
      <c s="197">
        <v>-115.2</v>
      </c>
    </row>
    <row r="25" spans="1:3" ht="15.75">
      <c r="A25" s="69" t="s">
        <v>341</v>
      </c>
      <c s="70" t="s">
        <v>212</v>
      </c>
      <c s="78">
        <f>C26</f>
        <v>1522</v>
      </c>
    </row>
    <row r="26" spans="1:3" ht="15.75">
      <c r="A26" s="69" t="s">
        <v>342</v>
      </c>
      <c s="70" t="s">
        <v>213</v>
      </c>
      <c s="78">
        <f>C27</f>
        <v>1522</v>
      </c>
    </row>
    <row r="27" spans="1:3" ht="15.75">
      <c r="A27" s="68" t="s">
        <v>214</v>
      </c>
      <c s="71" t="s">
        <v>213</v>
      </c>
      <c s="79">
        <v>1522</v>
      </c>
    </row>
    <row r="28" spans="1:3" ht="15.75">
      <c r="A28" s="69" t="s">
        <v>215</v>
      </c>
      <c s="70" t="s">
        <v>216</v>
      </c>
      <c s="78">
        <f>C29+C31</f>
        <v>2672</v>
      </c>
    </row>
    <row r="29" spans="1:3" ht="15.75">
      <c r="A29" s="69" t="s">
        <v>217</v>
      </c>
      <c s="70" t="s">
        <v>218</v>
      </c>
      <c s="78">
        <f>C30</f>
        <v>475</v>
      </c>
    </row>
    <row r="30" spans="1:3" ht="47.25" customHeight="1">
      <c r="A30" s="68" t="s">
        <v>219</v>
      </c>
      <c s="72" t="s">
        <v>220</v>
      </c>
      <c s="79">
        <v>475</v>
      </c>
    </row>
    <row r="31" spans="1:3" ht="15.75">
      <c r="A31" s="69" t="s">
        <v>221</v>
      </c>
      <c s="70" t="s">
        <v>222</v>
      </c>
      <c s="78">
        <f>C32+C33</f>
        <v>2197</v>
      </c>
    </row>
    <row r="32" spans="1:3" ht="36" customHeight="1">
      <c r="A32" s="68" t="s">
        <v>223</v>
      </c>
      <c s="71" t="s">
        <v>224</v>
      </c>
      <c s="79">
        <v>597</v>
      </c>
    </row>
    <row r="33" spans="1:3" ht="31.5" customHeight="1">
      <c r="A33" s="198" t="s">
        <v>225</v>
      </c>
      <c s="202" t="s">
        <v>226</v>
      </c>
      <c s="197">
        <v>1600</v>
      </c>
    </row>
    <row r="34" spans="1:3" ht="15.75">
      <c r="A34" s="68"/>
      <c s="70" t="s">
        <v>227</v>
      </c>
      <c s="78">
        <f>C35+C37</f>
        <v>165.5</v>
      </c>
    </row>
    <row r="35" spans="1:3" ht="78.75">
      <c r="A35" s="69" t="s">
        <v>228</v>
      </c>
      <c s="70" t="s">
        <v>229</v>
      </c>
      <c s="78">
        <f>C36</f>
        <v>97.5</v>
      </c>
    </row>
    <row r="36" spans="1:3" ht="63">
      <c r="A36" s="68" t="s">
        <v>230</v>
      </c>
      <c s="71" t="s">
        <v>229</v>
      </c>
      <c s="79">
        <v>97.5</v>
      </c>
    </row>
    <row r="37" spans="1:3" ht="15.75">
      <c r="A37" s="97" t="s">
        <v>261</v>
      </c>
      <c s="98" t="s">
        <v>262</v>
      </c>
      <c s="100">
        <f>C39+C38</f>
        <v>68</v>
      </c>
    </row>
    <row r="38" spans="1:3" ht="67.5" customHeight="1">
      <c r="A38" s="267" t="s">
        <v>263</v>
      </c>
      <c s="222" t="s">
        <v>444</v>
      </c>
      <c s="101">
        <v>8</v>
      </c>
    </row>
    <row r="39" spans="1:3" ht="110.25">
      <c r="A39" s="96" t="s">
        <v>437</v>
      </c>
      <c s="99" t="s">
        <v>442</v>
      </c>
      <c s="101">
        <v>60</v>
      </c>
    </row>
    <row r="40" spans="1:3" ht="15.75">
      <c r="A40" s="69" t="s">
        <v>231</v>
      </c>
      <c s="70" t="s">
        <v>232</v>
      </c>
      <c s="78">
        <f>C41</f>
        <v>966.79999999999995</v>
      </c>
    </row>
    <row r="41" spans="1:3" ht="31.5">
      <c r="A41" s="69" t="s">
        <v>233</v>
      </c>
      <c s="70" t="s">
        <v>234</v>
      </c>
      <c s="78">
        <f>C42+C48+C46</f>
        <v>966.79999999999995</v>
      </c>
    </row>
    <row r="42" spans="1:3" ht="15.75">
      <c r="A42" s="69" t="s">
        <v>235</v>
      </c>
      <c s="70" t="s">
        <v>236</v>
      </c>
      <c s="78">
        <f>C43+C45</f>
        <v>351.89999999999998</v>
      </c>
    </row>
    <row r="43" spans="1:3" ht="15.75">
      <c r="A43" s="68" t="s">
        <v>237</v>
      </c>
      <c s="71" t="s">
        <v>238</v>
      </c>
      <c s="79">
        <f>C44</f>
        <v>351.89999999999998</v>
      </c>
    </row>
    <row r="44" spans="1:3" ht="30.75" customHeight="1">
      <c r="A44" s="68" t="s">
        <v>239</v>
      </c>
      <c s="71" t="s">
        <v>240</v>
      </c>
      <c s="268">
        <v>351.89999999999998</v>
      </c>
    </row>
    <row r="45" spans="1:3" ht="15.75" hidden="1">
      <c r="A45" s="262" t="s">
        <v>415</v>
      </c>
      <c s="202" t="s">
        <v>416</v>
      </c>
      <c s="206">
        <v>0</v>
      </c>
    </row>
    <row r="46" spans="1:3" ht="31.5" hidden="1">
      <c r="A46" s="186" t="s">
        <v>409</v>
      </c>
      <c s="195" t="s">
        <v>410</v>
      </c>
      <c s="205">
        <f>C47</f>
        <v>0</v>
      </c>
    </row>
    <row r="47" spans="1:3" ht="15.75" hidden="1">
      <c r="A47" s="259" t="s">
        <v>411</v>
      </c>
      <c s="222" t="s">
        <v>412</v>
      </c>
      <c s="206">
        <v>0</v>
      </c>
    </row>
    <row r="48" spans="1:3" ht="15.75">
      <c r="A48" s="200" t="s">
        <v>241</v>
      </c>
      <c s="204" t="s">
        <v>339</v>
      </c>
      <c s="205">
        <f>C49+C50</f>
        <v>614.89999999999998</v>
      </c>
    </row>
    <row r="49" spans="1:3" ht="33.75" customHeight="1">
      <c r="A49" s="198" t="s">
        <v>242</v>
      </c>
      <c s="202" t="s">
        <v>243</v>
      </c>
      <c s="206">
        <v>33</v>
      </c>
    </row>
    <row r="50" spans="1:3" ht="46.5" customHeight="1">
      <c r="A50" s="198" t="s">
        <v>244</v>
      </c>
      <c s="202" t="s">
        <v>340</v>
      </c>
      <c s="197">
        <v>581.89999999999998</v>
      </c>
    </row>
    <row r="51" spans="1:3" ht="15.75">
      <c r="A51" s="69" t="s">
        <v>245</v>
      </c>
      <c s="70"/>
      <c s="78">
        <f>C12+C40</f>
        <v>11160.199999999999</v>
      </c>
    </row>
    <row r="52" spans="1:1" ht="15.75">
      <c r="A52" s="73"/>
    </row>
    <row r="53" spans="1:1" ht="15.75">
      <c r="A53" s="73"/>
    </row>
    <row r="54" spans="1:1" ht="15.75">
      <c r="A54" s="73"/>
    </row>
    <row r="55" spans="1:1" ht="15.75">
      <c r="A55" s="73"/>
    </row>
    <row r="56" spans="1:1" ht="15.75">
      <c r="A56" s="73"/>
    </row>
    <row r="57" spans="1:1" ht="15.75">
      <c r="A57" s="73"/>
    </row>
    <row r="58" spans="1:1" ht="15.75">
      <c r="A58" s="73"/>
    </row>
    <row r="59" spans="1:1" ht="15.75">
      <c r="A59" s="73"/>
    </row>
    <row r="60" spans="1:1" ht="15.75">
      <c r="A60" s="73"/>
    </row>
    <row r="61" spans="1:1" ht="15.75">
      <c r="A61" s="73"/>
    </row>
    <row r="62" spans="1:1" ht="15.75">
      <c r="A62" s="73"/>
    </row>
    <row r="63" spans="1:1" ht="15.75">
      <c r="A63" s="73"/>
    </row>
    <row r="64" spans="1:1" ht="15.75">
      <c r="A64" s="73"/>
    </row>
    <row r="65" spans="1:1" ht="15.75">
      <c r="A65" s="73"/>
    </row>
    <row r="66" spans="1:1" ht="15.75">
      <c r="A66" s="73"/>
    </row>
    <row r="67" spans="1:1" ht="15.75">
      <c r="A67" s="73"/>
    </row>
    <row r="68" spans="1:1" ht="15.75">
      <c r="A68" s="73"/>
    </row>
    <row r="69" spans="1:1" ht="15.75">
      <c r="A69" s="73"/>
    </row>
    <row r="70" spans="1:1" ht="15.75">
      <c r="A70" s="73"/>
    </row>
    <row r="71" spans="1:1" ht="15.75">
      <c r="A71" s="66"/>
    </row>
    <row r="72" spans="1:1" ht="15.75">
      <c r="A72" s="66"/>
    </row>
    <row r="73" spans="1:1" ht="15.75">
      <c r="A73" s="66"/>
    </row>
    <row r="74" spans="1:1" ht="15.75">
      <c r="A74" s="66"/>
    </row>
    <row r="75" spans="1:1" ht="15.75">
      <c r="A75" s="66"/>
    </row>
    <row r="76" spans="1:1" ht="15.75">
      <c r="A76" s="66"/>
    </row>
    <row r="77" spans="1:1" ht="15.75">
      <c r="A77" s="66"/>
    </row>
    <row r="78" spans="1:1" ht="15.75">
      <c r="A78" s="66"/>
    </row>
    <row r="79" spans="1:1" ht="15.75">
      <c r="A79" s="66"/>
    </row>
  </sheetData>
  <mergeCells count="7">
    <mergeCell ref="A10:A11"/>
    <mergeCell ref="B10:B11"/>
    <mergeCell ref="B2:C2"/>
    <mergeCell ref="B3:C3"/>
    <mergeCell ref="B4:C4"/>
    <mergeCell ref="B5:C5"/>
    <mergeCell ref="A7:C8"/>
  </mergeCells>
  <pageMargins left="0.708661417322835" right="0.708661417322835" top="0.748031496062992" bottom="0.748031496062992" header="0.31496062992126" footer="0.31496062992126"/>
  <pageSetup fitToHeight="2" horizontalDpi="300" verticalDpi="300" orientation="portrait" paperSize="9" scale="69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>
    <tabColor rgb="FF7030A0"/>
  </sheetPr>
  <dimension ref="A1:K160"/>
  <sheetViews>
    <sheetView tabSelected="1" zoomScale="130" zoomScaleNormal="130" workbookViewId="0" topLeftCell="A133">
      <selection pane="topLeft" activeCell="D18" sqref="D18"/>
    </sheetView>
  </sheetViews>
  <sheetFormatPr defaultRowHeight="12"/>
  <cols>
    <col min="1" max="1" width="52" style="30" customWidth="1"/>
    <col min="2" max="2" width="10.4285714285714" style="30" hidden="1" customWidth="1"/>
    <col min="3" max="3" width="7.85714285714286" style="82" customWidth="1"/>
    <col min="4" max="4" width="8" style="82" customWidth="1"/>
    <col min="5" max="5" width="10.1428571428571" style="145" customWidth="1"/>
    <col min="6" max="6" width="7.42857142857143" style="82" customWidth="1"/>
    <col min="7" max="7" width="8.42857142857143" style="82" hidden="1" customWidth="1"/>
    <col min="8" max="8" width="10.5714285714286" style="52" customWidth="1"/>
    <col min="9" max="9" width="8.85714285714286" style="31" customWidth="1"/>
    <col min="10" max="16384" width="9.14285714285714" style="31"/>
  </cols>
  <sheetData>
    <row r="1" spans="7:9" ht="12">
      <c r="G1" s="191"/>
      <c s="191"/>
      <c s="33"/>
    </row>
    <row r="2" spans="1:9" s="33" customFormat="1" ht="15.75">
      <c r="A2" s="272" t="s">
        <v>281</v>
      </c>
      <c s="272"/>
      <c s="272"/>
      <c s="272"/>
      <c s="272"/>
      <c s="272"/>
      <c s="272"/>
      <c s="272"/>
      <c s="272"/>
    </row>
    <row r="3" spans="1:9" s="33" customFormat="1" ht="15.75">
      <c r="A3" s="272" t="s">
        <v>141</v>
      </c>
      <c s="272"/>
      <c s="272"/>
      <c s="272"/>
      <c s="272"/>
      <c s="272"/>
      <c s="272"/>
      <c s="272"/>
      <c s="272"/>
    </row>
    <row r="4" spans="1:9" s="33" customFormat="1" ht="15.75">
      <c r="A4" s="272" t="s">
        <v>191</v>
      </c>
      <c s="272"/>
      <c s="272"/>
      <c s="272"/>
      <c s="272"/>
      <c s="272"/>
      <c s="272"/>
      <c s="272"/>
      <c s="272"/>
    </row>
    <row r="5" spans="1:9" s="33" customFormat="1" ht="15">
      <c r="A5" s="282" t="str">
        <f>Бюджет.ассигнов.№9!A5</f>
        <v>№181 от  «29»  декабря 2025 г.</v>
      </c>
      <c s="282"/>
      <c s="282"/>
      <c s="282"/>
      <c s="282"/>
      <c s="282"/>
      <c s="282"/>
      <c s="282"/>
      <c s="282"/>
    </row>
    <row r="6" spans="1:8" ht="12">
      <c r="A6" s="34"/>
      <c s="34"/>
      <c s="34"/>
      <c s="34"/>
      <c s="146"/>
      <c s="34"/>
      <c s="34"/>
      <c s="34"/>
    </row>
    <row r="7" spans="1:11" ht="75" customHeight="1">
      <c r="A7" s="331" t="s">
        <v>447</v>
      </c>
      <c s="331"/>
      <c s="331"/>
      <c s="331"/>
      <c s="331"/>
      <c s="331"/>
      <c s="331"/>
      <c s="331"/>
      <c s="331"/>
      <c r="K7" s="33"/>
    </row>
    <row r="8" spans="1:9" s="36" customFormat="1" ht="12">
      <c r="A8" s="323" t="s">
        <v>142</v>
      </c>
      <c s="325" t="s">
        <v>119</v>
      </c>
      <c s="327" t="s">
        <v>408</v>
      </c>
      <c s="325" t="s">
        <v>120</v>
      </c>
      <c s="329" t="s">
        <v>143</v>
      </c>
      <c s="329" t="s">
        <v>1</v>
      </c>
      <c s="321" t="s">
        <v>2</v>
      </c>
      <c s="35" t="s">
        <v>56</v>
      </c>
      <c s="35" t="s">
        <v>56</v>
      </c>
    </row>
    <row r="9" spans="1:9" s="36" customFormat="1" ht="12">
      <c r="A9" s="324"/>
      <c s="326"/>
      <c s="328"/>
      <c s="326"/>
      <c s="330"/>
      <c s="330"/>
      <c s="322"/>
      <c s="37" t="s">
        <v>399</v>
      </c>
      <c s="37" t="s">
        <v>421</v>
      </c>
    </row>
    <row r="10" spans="1:9" ht="12">
      <c r="A10" s="144" t="s">
        <v>121</v>
      </c>
      <c s="144"/>
      <c s="149" t="s">
        <v>39</v>
      </c>
      <c s="149" t="s">
        <v>67</v>
      </c>
      <c s="149"/>
      <c s="149"/>
      <c s="149"/>
      <c s="150">
        <f>H11+H18+H33+H38+H43</f>
        <v>6668.0999999999995</v>
      </c>
      <c s="150">
        <f>I11+I18+I33+I38+I43</f>
        <v>6902.9000000000005</v>
      </c>
    </row>
    <row r="11" spans="1:9" ht="24">
      <c r="A11" s="38" t="s">
        <v>144</v>
      </c>
      <c s="38"/>
      <c s="39" t="s">
        <v>39</v>
      </c>
      <c s="39" t="s">
        <v>40</v>
      </c>
      <c s="39"/>
      <c s="39"/>
      <c s="39"/>
      <c s="80">
        <f t="shared" si="0" ref="H11:I13">H12</f>
        <v>1506.5999999999999</v>
      </c>
      <c s="80">
        <f t="shared" si="0"/>
        <v>1567</v>
      </c>
    </row>
    <row r="12" spans="1:10" ht="24">
      <c r="A12" s="38" t="s">
        <v>283</v>
      </c>
      <c s="38"/>
      <c s="39" t="s">
        <v>39</v>
      </c>
      <c s="39" t="s">
        <v>40</v>
      </c>
      <c s="41" t="s">
        <v>145</v>
      </c>
      <c s="39"/>
      <c s="39"/>
      <c s="80">
        <f t="shared" si="0"/>
        <v>1506.5999999999999</v>
      </c>
      <c s="80">
        <f t="shared" si="0"/>
        <v>1567</v>
      </c>
      <c s="42"/>
    </row>
    <row r="13" spans="1:9" ht="24">
      <c r="A13" s="38" t="s">
        <v>284</v>
      </c>
      <c s="38"/>
      <c s="39" t="s">
        <v>39</v>
      </c>
      <c s="39" t="s">
        <v>40</v>
      </c>
      <c s="41" t="s">
        <v>146</v>
      </c>
      <c s="39"/>
      <c s="39"/>
      <c s="80">
        <f t="shared" si="0"/>
        <v>1506.5999999999999</v>
      </c>
      <c s="80">
        <f t="shared" si="0"/>
        <v>1567</v>
      </c>
    </row>
    <row r="14" spans="1:9" ht="48">
      <c r="A14" s="38" t="s">
        <v>147</v>
      </c>
      <c s="38"/>
      <c s="39" t="s">
        <v>39</v>
      </c>
      <c s="39" t="s">
        <v>40</v>
      </c>
      <c s="41" t="s">
        <v>146</v>
      </c>
      <c s="39" t="s">
        <v>148</v>
      </c>
      <c s="39"/>
      <c s="80">
        <f>SUM(H15)</f>
        <v>1506.5999999999999</v>
      </c>
      <c s="80">
        <f>SUM(I15)</f>
        <v>1567</v>
      </c>
    </row>
    <row r="15" spans="1:9" ht="24">
      <c r="A15" s="38" t="s">
        <v>149</v>
      </c>
      <c s="38"/>
      <c s="39" t="s">
        <v>39</v>
      </c>
      <c s="39" t="s">
        <v>40</v>
      </c>
      <c s="41" t="s">
        <v>146</v>
      </c>
      <c s="39" t="s">
        <v>150</v>
      </c>
      <c s="39"/>
      <c s="80">
        <f>H16+H17</f>
        <v>1506.5999999999999</v>
      </c>
      <c s="80">
        <f>I16+I17</f>
        <v>1567</v>
      </c>
    </row>
    <row r="16" spans="1:9" ht="12">
      <c r="A16" s="38" t="s">
        <v>285</v>
      </c>
      <c s="38"/>
      <c s="39" t="s">
        <v>39</v>
      </c>
      <c s="39" t="s">
        <v>40</v>
      </c>
      <c s="41" t="s">
        <v>146</v>
      </c>
      <c s="39" t="s">
        <v>3</v>
      </c>
      <c s="39" t="s">
        <v>4</v>
      </c>
      <c s="80">
        <v>1157.0999999999999</v>
      </c>
      <c s="80">
        <v>1203.5</v>
      </c>
    </row>
    <row r="17" spans="1:9" ht="36">
      <c r="A17" s="38" t="s">
        <v>286</v>
      </c>
      <c s="38"/>
      <c s="39" t="s">
        <v>39</v>
      </c>
      <c s="39" t="s">
        <v>40</v>
      </c>
      <c s="41" t="s">
        <v>146</v>
      </c>
      <c s="39" t="s">
        <v>5</v>
      </c>
      <c s="39" t="s">
        <v>6</v>
      </c>
      <c s="80">
        <v>349.5</v>
      </c>
      <c s="80">
        <v>363.5</v>
      </c>
    </row>
    <row r="18" spans="1:9" ht="36">
      <c r="A18" s="38" t="s">
        <v>151</v>
      </c>
      <c s="38"/>
      <c s="39" t="s">
        <v>39</v>
      </c>
      <c s="39" t="s">
        <v>41</v>
      </c>
      <c s="39"/>
      <c s="39"/>
      <c s="39"/>
      <c s="80">
        <f>H21+H25+H28</f>
        <v>4573.3000000000002</v>
      </c>
      <c s="80">
        <f>I21+I25+I28</f>
        <v>4744.8000000000002</v>
      </c>
    </row>
    <row r="19" spans="1:9" ht="24">
      <c r="A19" s="38" t="s">
        <v>287</v>
      </c>
      <c s="38"/>
      <c s="39" t="s">
        <v>39</v>
      </c>
      <c s="39" t="s">
        <v>41</v>
      </c>
      <c s="41" t="s">
        <v>152</v>
      </c>
      <c s="39"/>
      <c s="39"/>
      <c s="80">
        <f>H20</f>
        <v>4573.3000000000002</v>
      </c>
      <c s="80">
        <f>I20</f>
        <v>4744.8000000000002</v>
      </c>
    </row>
    <row r="20" spans="1:9" ht="24">
      <c r="A20" s="38" t="s">
        <v>288</v>
      </c>
      <c s="38"/>
      <c s="39" t="s">
        <v>39</v>
      </c>
      <c s="39" t="s">
        <v>41</v>
      </c>
      <c s="41" t="s">
        <v>153</v>
      </c>
      <c s="39"/>
      <c s="39"/>
      <c s="80">
        <f>SUM(H25+H28+H21)</f>
        <v>4573.3000000000002</v>
      </c>
      <c s="80">
        <f>SUM(I25+I28+I21)</f>
        <v>4744.8000000000002</v>
      </c>
    </row>
    <row r="21" spans="1:9" ht="48">
      <c r="A21" s="38" t="s">
        <v>147</v>
      </c>
      <c s="38"/>
      <c s="39" t="s">
        <v>39</v>
      </c>
      <c s="39" t="s">
        <v>41</v>
      </c>
      <c s="41" t="s">
        <v>153</v>
      </c>
      <c s="39" t="s">
        <v>148</v>
      </c>
      <c s="39"/>
      <c s="80">
        <f>H22</f>
        <v>4283.3000000000002</v>
      </c>
      <c s="80">
        <f>I22</f>
        <v>4454.8000000000002</v>
      </c>
    </row>
    <row r="22" spans="1:9" ht="24">
      <c r="A22" s="38" t="s">
        <v>149</v>
      </c>
      <c s="38"/>
      <c s="39" t="s">
        <v>39</v>
      </c>
      <c s="39" t="s">
        <v>41</v>
      </c>
      <c s="41" t="s">
        <v>153</v>
      </c>
      <c s="39" t="s">
        <v>150</v>
      </c>
      <c s="39"/>
      <c s="80">
        <f>H23+H24</f>
        <v>4283.3000000000002</v>
      </c>
      <c s="80">
        <f>I23+I24</f>
        <v>4454.8000000000002</v>
      </c>
    </row>
    <row r="23" spans="1:9" ht="12">
      <c r="A23" s="38" t="s">
        <v>285</v>
      </c>
      <c s="38"/>
      <c s="39" t="s">
        <v>39</v>
      </c>
      <c s="39" t="s">
        <v>41</v>
      </c>
      <c s="41" t="s">
        <v>153</v>
      </c>
      <c s="39" t="s">
        <v>3</v>
      </c>
      <c s="39" t="s">
        <v>4</v>
      </c>
      <c s="80">
        <v>3289.8000000000002</v>
      </c>
      <c s="80">
        <v>3421.5</v>
      </c>
    </row>
    <row r="24" spans="1:9" ht="36">
      <c r="A24" s="38" t="s">
        <v>286</v>
      </c>
      <c s="38"/>
      <c s="39" t="s">
        <v>39</v>
      </c>
      <c s="39" t="s">
        <v>41</v>
      </c>
      <c s="41" t="s">
        <v>153</v>
      </c>
      <c s="39" t="s">
        <v>5</v>
      </c>
      <c s="39" t="s">
        <v>6</v>
      </c>
      <c s="80">
        <v>993.5</v>
      </c>
      <c s="80">
        <v>1033.3</v>
      </c>
    </row>
    <row r="25" spans="1:9" ht="24">
      <c r="A25" s="38" t="s">
        <v>154</v>
      </c>
      <c s="38"/>
      <c s="39" t="s">
        <v>39</v>
      </c>
      <c s="39" t="s">
        <v>41</v>
      </c>
      <c s="41" t="s">
        <v>153</v>
      </c>
      <c s="39" t="s">
        <v>155</v>
      </c>
      <c s="39"/>
      <c s="80">
        <f>SUM(H26)</f>
        <v>277.5</v>
      </c>
      <c s="80">
        <f>SUM(I26)</f>
        <v>277.5</v>
      </c>
    </row>
    <row r="26" spans="1:9" ht="24">
      <c r="A26" s="38" t="s">
        <v>156</v>
      </c>
      <c s="38"/>
      <c s="39" t="s">
        <v>39</v>
      </c>
      <c s="39" t="s">
        <v>41</v>
      </c>
      <c s="41" t="s">
        <v>153</v>
      </c>
      <c s="39" t="s">
        <v>157</v>
      </c>
      <c s="39"/>
      <c s="80">
        <f>H27</f>
        <v>277.5</v>
      </c>
      <c s="80">
        <f>I27</f>
        <v>277.5</v>
      </c>
    </row>
    <row r="27" spans="1:9" ht="12">
      <c r="A27" s="38" t="s">
        <v>289</v>
      </c>
      <c s="38"/>
      <c s="39" t="s">
        <v>39</v>
      </c>
      <c s="39" t="s">
        <v>41</v>
      </c>
      <c s="41" t="s">
        <v>153</v>
      </c>
      <c s="39" t="s">
        <v>7</v>
      </c>
      <c s="39"/>
      <c s="80">
        <v>277.5</v>
      </c>
      <c s="80">
        <v>277.5</v>
      </c>
    </row>
    <row r="28" spans="1:9" ht="12">
      <c r="A28" s="38" t="s">
        <v>159</v>
      </c>
      <c s="56"/>
      <c s="39" t="s">
        <v>39</v>
      </c>
      <c s="39" t="s">
        <v>41</v>
      </c>
      <c s="41" t="s">
        <v>153</v>
      </c>
      <c s="39" t="s">
        <v>83</v>
      </c>
      <c s="39"/>
      <c s="80">
        <f>H29</f>
        <v>12.499999999999998</v>
      </c>
      <c s="80">
        <f>I29</f>
        <v>12.499999999999998</v>
      </c>
    </row>
    <row r="29" spans="1:9" ht="12">
      <c r="A29" s="38" t="s">
        <v>290</v>
      </c>
      <c s="56"/>
      <c s="39" t="s">
        <v>39</v>
      </c>
      <c s="39" t="s">
        <v>41</v>
      </c>
      <c s="41" t="s">
        <v>153</v>
      </c>
      <c s="39" t="s">
        <v>124</v>
      </c>
      <c s="39"/>
      <c s="80">
        <f>H30+H31+H32</f>
        <v>12.499999999999998</v>
      </c>
      <c s="80">
        <f>I30+I31+I32</f>
        <v>12.499999999999998</v>
      </c>
    </row>
    <row r="30" spans="1:9" ht="12">
      <c r="A30" s="38" t="s">
        <v>123</v>
      </c>
      <c s="56"/>
      <c s="39" t="s">
        <v>39</v>
      </c>
      <c s="39" t="s">
        <v>41</v>
      </c>
      <c s="41" t="s">
        <v>153</v>
      </c>
      <c s="39" t="s">
        <v>11</v>
      </c>
      <c s="39"/>
      <c s="80">
        <v>2.2999999999999998</v>
      </c>
      <c s="80">
        <v>2.2999999999999998</v>
      </c>
    </row>
    <row r="31" spans="1:9" ht="12">
      <c r="A31" s="38" t="s">
        <v>291</v>
      </c>
      <c s="56"/>
      <c s="39" t="s">
        <v>39</v>
      </c>
      <c s="39" t="s">
        <v>41</v>
      </c>
      <c s="41" t="s">
        <v>153</v>
      </c>
      <c s="39" t="s">
        <v>12</v>
      </c>
      <c s="39"/>
      <c s="80">
        <v>10.1</v>
      </c>
      <c s="80">
        <v>10.1</v>
      </c>
    </row>
    <row r="32" spans="1:9" ht="12">
      <c r="A32" s="38" t="s">
        <v>292</v>
      </c>
      <c s="56"/>
      <c s="39" t="s">
        <v>39</v>
      </c>
      <c s="39" t="s">
        <v>41</v>
      </c>
      <c s="41" t="s">
        <v>153</v>
      </c>
      <c s="39" t="s">
        <v>14</v>
      </c>
      <c s="39"/>
      <c s="80">
        <v>0.10000000000000001</v>
      </c>
      <c s="80">
        <v>0.10000000000000001</v>
      </c>
    </row>
    <row r="33" spans="1:9" ht="12">
      <c r="A33" s="38" t="s">
        <v>160</v>
      </c>
      <c s="56"/>
      <c s="39" t="s">
        <v>39</v>
      </c>
      <c s="39" t="s">
        <v>42</v>
      </c>
      <c s="39"/>
      <c s="39"/>
      <c s="39"/>
      <c s="80">
        <f t="shared" si="1" ref="H33:I36">H34</f>
        <v>0</v>
      </c>
      <c s="80">
        <f t="shared" si="1"/>
        <v>0</v>
      </c>
    </row>
    <row r="34" spans="1:9" ht="12">
      <c r="A34" s="38" t="s">
        <v>161</v>
      </c>
      <c s="56"/>
      <c s="39" t="s">
        <v>39</v>
      </c>
      <c s="39" t="s">
        <v>42</v>
      </c>
      <c s="39" t="s">
        <v>162</v>
      </c>
      <c s="39"/>
      <c s="39"/>
      <c s="80">
        <f t="shared" si="1"/>
        <v>0</v>
      </c>
      <c s="80">
        <f t="shared" si="1"/>
        <v>0</v>
      </c>
    </row>
    <row r="35" spans="1:9" ht="24">
      <c r="A35" s="38" t="s">
        <v>163</v>
      </c>
      <c s="56"/>
      <c s="39" t="s">
        <v>39</v>
      </c>
      <c s="39" t="s">
        <v>42</v>
      </c>
      <c s="39" t="s">
        <v>16</v>
      </c>
      <c s="39"/>
      <c s="39"/>
      <c s="80">
        <f t="shared" si="1"/>
        <v>0</v>
      </c>
      <c s="80">
        <f t="shared" si="1"/>
        <v>0</v>
      </c>
    </row>
    <row r="36" spans="1:9" ht="12">
      <c r="A36" s="38" t="s">
        <v>159</v>
      </c>
      <c s="56"/>
      <c s="39" t="s">
        <v>39</v>
      </c>
      <c s="39" t="s">
        <v>42</v>
      </c>
      <c s="39" t="s">
        <v>16</v>
      </c>
      <c s="39" t="s">
        <v>83</v>
      </c>
      <c s="39"/>
      <c s="80">
        <f t="shared" si="1"/>
        <v>0</v>
      </c>
      <c s="80">
        <f t="shared" si="1"/>
        <v>0</v>
      </c>
    </row>
    <row r="37" spans="1:9" ht="12">
      <c r="A37" s="38" t="s">
        <v>126</v>
      </c>
      <c s="56"/>
      <c s="39" t="s">
        <v>39</v>
      </c>
      <c s="39" t="s">
        <v>42</v>
      </c>
      <c s="39" t="s">
        <v>16</v>
      </c>
      <c s="39" t="s">
        <v>15</v>
      </c>
      <c s="39"/>
      <c s="80">
        <v>0</v>
      </c>
      <c s="80">
        <v>0</v>
      </c>
    </row>
    <row r="38" spans="1:9" ht="12">
      <c r="A38" s="53" t="s">
        <v>164</v>
      </c>
      <c s="63"/>
      <c s="39" t="s">
        <v>39</v>
      </c>
      <c s="39" t="s">
        <v>43</v>
      </c>
      <c s="39"/>
      <c s="39"/>
      <c s="40"/>
      <c s="80">
        <f t="shared" si="2" ref="H38:I41">SUM(H39)</f>
        <v>10</v>
      </c>
      <c s="80">
        <f t="shared" si="2"/>
        <v>10</v>
      </c>
    </row>
    <row r="39" spans="1:9" ht="24">
      <c r="A39" s="58" t="s">
        <v>165</v>
      </c>
      <c s="63"/>
      <c s="39" t="s">
        <v>39</v>
      </c>
      <c s="39" t="s">
        <v>43</v>
      </c>
      <c s="39" t="s">
        <v>17</v>
      </c>
      <c s="39"/>
      <c s="40"/>
      <c s="80">
        <f t="shared" si="2"/>
        <v>10</v>
      </c>
      <c s="80">
        <f t="shared" si="2"/>
        <v>10</v>
      </c>
    </row>
    <row r="40" spans="1:9" ht="12">
      <c r="A40" s="53" t="s">
        <v>166</v>
      </c>
      <c s="63"/>
      <c s="39" t="s">
        <v>39</v>
      </c>
      <c s="39" t="s">
        <v>43</v>
      </c>
      <c s="39" t="s">
        <v>17</v>
      </c>
      <c s="39"/>
      <c s="40"/>
      <c s="80">
        <f t="shared" si="2"/>
        <v>10</v>
      </c>
      <c s="80">
        <f t="shared" si="2"/>
        <v>10</v>
      </c>
    </row>
    <row r="41" spans="1:9" ht="12">
      <c r="A41" s="53" t="s">
        <v>159</v>
      </c>
      <c s="63"/>
      <c s="39" t="s">
        <v>39</v>
      </c>
      <c s="39" t="s">
        <v>43</v>
      </c>
      <c s="39" t="s">
        <v>17</v>
      </c>
      <c s="39" t="s">
        <v>83</v>
      </c>
      <c s="40"/>
      <c s="80">
        <f t="shared" si="2"/>
        <v>10</v>
      </c>
      <c s="80">
        <f t="shared" si="2"/>
        <v>10</v>
      </c>
    </row>
    <row r="42" spans="1:9" ht="12">
      <c r="A42" s="53" t="s">
        <v>128</v>
      </c>
      <c s="63"/>
      <c s="39" t="s">
        <v>39</v>
      </c>
      <c s="39" t="s">
        <v>43</v>
      </c>
      <c s="39" t="s">
        <v>17</v>
      </c>
      <c s="39" t="s">
        <v>18</v>
      </c>
      <c s="40"/>
      <c s="80">
        <v>10</v>
      </c>
      <c s="80">
        <v>10</v>
      </c>
    </row>
    <row r="43" spans="1:9" ht="12">
      <c r="A43" s="38" t="s">
        <v>129</v>
      </c>
      <c s="56"/>
      <c s="39" t="s">
        <v>39</v>
      </c>
      <c s="39" t="s">
        <v>44</v>
      </c>
      <c s="39"/>
      <c s="39"/>
      <c s="39"/>
      <c s="80">
        <f>H44+H60+H64+H56</f>
        <v>578.20000000000005</v>
      </c>
      <c s="80">
        <f>I44+I60+I64+I56</f>
        <v>581.10000000000002</v>
      </c>
    </row>
    <row r="44" spans="1:9" ht="24">
      <c r="A44" s="38" t="s">
        <v>293</v>
      </c>
      <c s="56"/>
      <c s="39" t="s">
        <v>39</v>
      </c>
      <c s="39" t="s">
        <v>44</v>
      </c>
      <c s="45">
        <v>6180000000</v>
      </c>
      <c s="39"/>
      <c s="39"/>
      <c s="80">
        <f>H45</f>
        <v>471</v>
      </c>
      <c s="80">
        <f>I45</f>
        <v>471</v>
      </c>
    </row>
    <row r="45" spans="1:9" ht="12">
      <c r="A45" s="38" t="s">
        <v>167</v>
      </c>
      <c s="56"/>
      <c s="39" t="s">
        <v>39</v>
      </c>
      <c s="39" t="s">
        <v>44</v>
      </c>
      <c s="45">
        <v>6180090000</v>
      </c>
      <c s="39"/>
      <c s="39"/>
      <c s="80">
        <f>H48+H49+H53</f>
        <v>471</v>
      </c>
      <c s="80">
        <f>I48+I49+I53</f>
        <v>471</v>
      </c>
    </row>
    <row r="46" spans="1:9" ht="24">
      <c r="A46" s="38" t="s">
        <v>154</v>
      </c>
      <c s="56"/>
      <c s="39" t="s">
        <v>39</v>
      </c>
      <c s="39" t="s">
        <v>44</v>
      </c>
      <c s="45">
        <v>6180090010</v>
      </c>
      <c s="39" t="s">
        <v>155</v>
      </c>
      <c s="39"/>
      <c s="80">
        <f>SUM(H47)</f>
        <v>450</v>
      </c>
      <c s="80">
        <f>SUM(I47)</f>
        <v>450</v>
      </c>
    </row>
    <row r="47" spans="1:9" ht="24">
      <c r="A47" s="38" t="s">
        <v>156</v>
      </c>
      <c s="56"/>
      <c s="39" t="s">
        <v>39</v>
      </c>
      <c s="39" t="s">
        <v>44</v>
      </c>
      <c s="45">
        <v>6180090010</v>
      </c>
      <c s="39" t="s">
        <v>157</v>
      </c>
      <c s="39"/>
      <c s="80">
        <f>SUM(H48)</f>
        <v>450</v>
      </c>
      <c s="80">
        <f>SUM(I48)</f>
        <v>450</v>
      </c>
    </row>
    <row r="48" spans="1:9" ht="12">
      <c r="A48" s="38" t="s">
        <v>289</v>
      </c>
      <c s="56"/>
      <c s="39" t="s">
        <v>39</v>
      </c>
      <c s="39" t="s">
        <v>44</v>
      </c>
      <c s="45">
        <v>6180090010</v>
      </c>
      <c s="39" t="s">
        <v>7</v>
      </c>
      <c s="39"/>
      <c s="80">
        <v>450</v>
      </c>
      <c s="80">
        <v>450</v>
      </c>
    </row>
    <row r="49" spans="1:9" ht="12">
      <c r="A49" s="38" t="s">
        <v>159</v>
      </c>
      <c s="56"/>
      <c s="39" t="s">
        <v>39</v>
      </c>
      <c s="39" t="s">
        <v>44</v>
      </c>
      <c s="45">
        <v>6180090010</v>
      </c>
      <c s="39" t="s">
        <v>83</v>
      </c>
      <c s="39"/>
      <c s="80">
        <f>SUM(H50)</f>
        <v>1</v>
      </c>
      <c s="80">
        <f>SUM(I50)</f>
        <v>1</v>
      </c>
    </row>
    <row r="50" spans="1:9" ht="12">
      <c r="A50" s="38" t="s">
        <v>290</v>
      </c>
      <c s="56"/>
      <c s="39" t="s">
        <v>39</v>
      </c>
      <c s="39" t="s">
        <v>44</v>
      </c>
      <c s="45">
        <v>6180090010</v>
      </c>
      <c s="39" t="s">
        <v>124</v>
      </c>
      <c s="39"/>
      <c s="80">
        <f>H51+H52</f>
        <v>1</v>
      </c>
      <c s="80">
        <f>I51+I52</f>
        <v>1</v>
      </c>
    </row>
    <row r="51" spans="1:9" ht="12">
      <c r="A51" s="38" t="s">
        <v>123</v>
      </c>
      <c s="56"/>
      <c s="39" t="s">
        <v>39</v>
      </c>
      <c s="39" t="s">
        <v>44</v>
      </c>
      <c s="45">
        <v>6180090010</v>
      </c>
      <c s="39" t="s">
        <v>11</v>
      </c>
      <c s="39"/>
      <c s="80">
        <v>0</v>
      </c>
      <c s="80">
        <v>0</v>
      </c>
    </row>
    <row r="52" spans="1:9" ht="12">
      <c r="A52" s="38" t="s">
        <v>292</v>
      </c>
      <c s="56"/>
      <c s="39" t="s">
        <v>39</v>
      </c>
      <c s="39" t="s">
        <v>44</v>
      </c>
      <c s="45">
        <v>6180090010</v>
      </c>
      <c s="39" t="s">
        <v>14</v>
      </c>
      <c s="39"/>
      <c s="80">
        <v>1</v>
      </c>
      <c s="80">
        <v>1</v>
      </c>
    </row>
    <row r="53" spans="1:9" ht="24">
      <c r="A53" s="38" t="s">
        <v>154</v>
      </c>
      <c s="56"/>
      <c s="39" t="s">
        <v>39</v>
      </c>
      <c s="39" t="s">
        <v>44</v>
      </c>
      <c s="45">
        <v>6180090030</v>
      </c>
      <c s="39" t="s">
        <v>155</v>
      </c>
      <c s="39"/>
      <c s="80">
        <f>SUM(H54)</f>
        <v>20</v>
      </c>
      <c s="80">
        <f>SUM(I54)</f>
        <v>20</v>
      </c>
    </row>
    <row r="54" spans="1:9" ht="24">
      <c r="A54" s="38" t="s">
        <v>156</v>
      </c>
      <c s="56"/>
      <c s="39" t="s">
        <v>39</v>
      </c>
      <c s="39" t="s">
        <v>44</v>
      </c>
      <c s="45">
        <v>6180090030</v>
      </c>
      <c s="39" t="s">
        <v>157</v>
      </c>
      <c s="39" t="s">
        <v>158</v>
      </c>
      <c s="80">
        <f>H55</f>
        <v>20</v>
      </c>
      <c s="80">
        <f>I55</f>
        <v>20</v>
      </c>
    </row>
    <row r="55" spans="1:9" ht="12">
      <c r="A55" s="38" t="s">
        <v>294</v>
      </c>
      <c s="56"/>
      <c s="39" t="s">
        <v>39</v>
      </c>
      <c s="39" t="s">
        <v>44</v>
      </c>
      <c s="45">
        <v>6180090030</v>
      </c>
      <c s="39" t="s">
        <v>7</v>
      </c>
      <c s="39" t="s">
        <v>158</v>
      </c>
      <c s="80">
        <v>20</v>
      </c>
      <c s="80">
        <v>20</v>
      </c>
    </row>
    <row r="56" spans="1:9" ht="12">
      <c r="A56" s="38" t="s">
        <v>189</v>
      </c>
      <c s="56"/>
      <c s="39" t="s">
        <v>39</v>
      </c>
      <c s="39" t="s">
        <v>44</v>
      </c>
      <c s="45">
        <v>6180000401</v>
      </c>
      <c s="39" t="s">
        <v>90</v>
      </c>
      <c s="39"/>
      <c s="80">
        <f>H57</f>
        <v>74.200000000000003</v>
      </c>
      <c s="80">
        <f>I57</f>
        <v>77.099999999999994</v>
      </c>
    </row>
    <row r="57" spans="1:9" ht="12">
      <c r="A57" s="38" t="s">
        <v>190</v>
      </c>
      <c s="56"/>
      <c s="39" t="s">
        <v>39</v>
      </c>
      <c s="39" t="s">
        <v>44</v>
      </c>
      <c s="45">
        <v>6180000401</v>
      </c>
      <c s="39" t="s">
        <v>13</v>
      </c>
      <c s="39"/>
      <c s="80">
        <v>74.200000000000003</v>
      </c>
      <c s="80">
        <v>77.099999999999994</v>
      </c>
    </row>
    <row r="58" spans="1:9" ht="12">
      <c r="A58" s="38" t="s">
        <v>189</v>
      </c>
      <c s="56"/>
      <c s="39" t="s">
        <v>39</v>
      </c>
      <c s="39" t="s">
        <v>44</v>
      </c>
      <c s="45">
        <v>6180000402</v>
      </c>
      <c s="39" t="s">
        <v>90</v>
      </c>
      <c s="39"/>
      <c s="80">
        <f>H59</f>
        <v>0</v>
      </c>
      <c s="80">
        <f>I59</f>
        <v>0</v>
      </c>
    </row>
    <row r="59" spans="1:9" ht="12">
      <c r="A59" s="38" t="s">
        <v>190</v>
      </c>
      <c s="56"/>
      <c s="39" t="s">
        <v>39</v>
      </c>
      <c s="39" t="s">
        <v>44</v>
      </c>
      <c s="45">
        <v>6180000402</v>
      </c>
      <c s="39" t="s">
        <v>13</v>
      </c>
      <c s="39"/>
      <c s="80">
        <v>0</v>
      </c>
      <c s="80">
        <v>0</v>
      </c>
    </row>
    <row r="60" spans="1:9" ht="24">
      <c r="A60" s="38" t="s">
        <v>133</v>
      </c>
      <c s="56"/>
      <c s="39" t="s">
        <v>39</v>
      </c>
      <c s="39" t="s">
        <v>44</v>
      </c>
      <c s="39" t="s">
        <v>19</v>
      </c>
      <c s="39"/>
      <c s="39"/>
      <c s="80">
        <f>H63</f>
        <v>33</v>
      </c>
      <c s="80">
        <f>I63</f>
        <v>33</v>
      </c>
    </row>
    <row r="61" spans="1:9" ht="24">
      <c r="A61" s="38" t="s">
        <v>154</v>
      </c>
      <c s="56"/>
      <c s="39" t="s">
        <v>39</v>
      </c>
      <c s="39" t="s">
        <v>44</v>
      </c>
      <c s="39" t="s">
        <v>19</v>
      </c>
      <c s="39" t="s">
        <v>155</v>
      </c>
      <c s="39"/>
      <c s="80">
        <f>SUM(H63)</f>
        <v>33</v>
      </c>
      <c s="80">
        <f>SUM(I63)</f>
        <v>33</v>
      </c>
    </row>
    <row r="62" spans="1:9" ht="24">
      <c r="A62" s="38" t="s">
        <v>156</v>
      </c>
      <c s="56"/>
      <c s="39" t="s">
        <v>39</v>
      </c>
      <c s="39" t="s">
        <v>44</v>
      </c>
      <c s="39" t="s">
        <v>19</v>
      </c>
      <c s="39" t="s">
        <v>157</v>
      </c>
      <c s="39"/>
      <c s="80">
        <f>SUM(H63)</f>
        <v>33</v>
      </c>
      <c s="80">
        <f>SUM(I63)</f>
        <v>33</v>
      </c>
    </row>
    <row r="63" spans="1:9" ht="10.5" customHeight="1">
      <c r="A63" s="38" t="s">
        <v>289</v>
      </c>
      <c s="56"/>
      <c s="39" t="s">
        <v>39</v>
      </c>
      <c s="39" t="s">
        <v>44</v>
      </c>
      <c s="39" t="s">
        <v>19</v>
      </c>
      <c s="39" t="s">
        <v>7</v>
      </c>
      <c s="39"/>
      <c s="80">
        <v>33</v>
      </c>
      <c s="80">
        <v>33</v>
      </c>
    </row>
    <row r="64" spans="1:9" ht="12" hidden="1">
      <c r="A64" s="38" t="s">
        <v>295</v>
      </c>
      <c s="56"/>
      <c s="39" t="s">
        <v>39</v>
      </c>
      <c s="39" t="s">
        <v>44</v>
      </c>
      <c s="39" t="s">
        <v>168</v>
      </c>
      <c s="39"/>
      <c s="39"/>
      <c s="80">
        <f>H69+H65</f>
        <v>0</v>
      </c>
      <c s="80">
        <f>I69+I65</f>
        <v>0</v>
      </c>
    </row>
    <row r="65" spans="1:9" ht="36" hidden="1">
      <c r="A65" s="246" t="s">
        <v>401</v>
      </c>
      <c s="56"/>
      <c s="39" t="s">
        <v>39</v>
      </c>
      <c s="39" t="s">
        <v>44</v>
      </c>
      <c s="39" t="s">
        <v>403</v>
      </c>
      <c s="39"/>
      <c s="39"/>
      <c s="80">
        <f t="shared" si="3" ref="H65:I67">H66</f>
        <v>0</v>
      </c>
      <c s="80">
        <f t="shared" si="3"/>
        <v>0</v>
      </c>
    </row>
    <row r="66" spans="1:9" ht="24" hidden="1">
      <c r="A66" s="38" t="s">
        <v>154</v>
      </c>
      <c s="56"/>
      <c s="39" t="s">
        <v>39</v>
      </c>
      <c s="39" t="s">
        <v>44</v>
      </c>
      <c s="39" t="s">
        <v>403</v>
      </c>
      <c s="39" t="s">
        <v>155</v>
      </c>
      <c s="39"/>
      <c s="80">
        <f t="shared" si="3"/>
        <v>0</v>
      </c>
      <c s="80">
        <f t="shared" si="3"/>
        <v>0</v>
      </c>
    </row>
    <row r="67" spans="1:9" ht="24" hidden="1">
      <c r="A67" s="38" t="s">
        <v>156</v>
      </c>
      <c s="56"/>
      <c s="39" t="s">
        <v>39</v>
      </c>
      <c s="39" t="s">
        <v>44</v>
      </c>
      <c s="39" t="s">
        <v>403</v>
      </c>
      <c s="39" t="s">
        <v>157</v>
      </c>
      <c s="39"/>
      <c s="80">
        <f t="shared" si="3"/>
        <v>0</v>
      </c>
      <c s="80">
        <f t="shared" si="3"/>
        <v>0</v>
      </c>
    </row>
    <row r="68" spans="1:9" ht="12" hidden="1">
      <c r="A68" s="38" t="s">
        <v>289</v>
      </c>
      <c s="56"/>
      <c s="39" t="s">
        <v>39</v>
      </c>
      <c s="39" t="s">
        <v>44</v>
      </c>
      <c s="39" t="s">
        <v>403</v>
      </c>
      <c s="39" t="s">
        <v>7</v>
      </c>
      <c s="39"/>
      <c s="80">
        <v>0</v>
      </c>
      <c s="80">
        <v>0</v>
      </c>
    </row>
    <row r="69" spans="1:9" ht="24" hidden="1">
      <c r="A69" s="251" t="s">
        <v>406</v>
      </c>
      <c s="56"/>
      <c s="39" t="s">
        <v>39</v>
      </c>
      <c s="39" t="s">
        <v>44</v>
      </c>
      <c s="39" t="s">
        <v>404</v>
      </c>
      <c s="39"/>
      <c s="39"/>
      <c s="80">
        <f t="shared" si="4" ref="H69:I71">H70</f>
        <v>0</v>
      </c>
      <c s="80">
        <f t="shared" si="4"/>
        <v>0</v>
      </c>
    </row>
    <row r="70" spans="1:9" ht="24" hidden="1">
      <c r="A70" s="38" t="s">
        <v>154</v>
      </c>
      <c s="56"/>
      <c s="39" t="s">
        <v>39</v>
      </c>
      <c s="39" t="s">
        <v>44</v>
      </c>
      <c s="39" t="s">
        <v>404</v>
      </c>
      <c s="39" t="s">
        <v>155</v>
      </c>
      <c s="39"/>
      <c s="80">
        <f t="shared" si="4"/>
        <v>0</v>
      </c>
      <c s="80">
        <f t="shared" si="4"/>
        <v>0</v>
      </c>
    </row>
    <row r="71" spans="1:9" ht="24" hidden="1">
      <c r="A71" s="38" t="s">
        <v>156</v>
      </c>
      <c s="56"/>
      <c s="39" t="s">
        <v>39</v>
      </c>
      <c s="39" t="s">
        <v>44</v>
      </c>
      <c s="39" t="s">
        <v>404</v>
      </c>
      <c s="39" t="s">
        <v>157</v>
      </c>
      <c s="39"/>
      <c s="80">
        <f t="shared" si="4"/>
        <v>0</v>
      </c>
      <c s="80">
        <f t="shared" si="4"/>
        <v>0</v>
      </c>
    </row>
    <row r="72" spans="1:9" ht="12" hidden="1">
      <c r="A72" s="38" t="s">
        <v>289</v>
      </c>
      <c s="56"/>
      <c s="39" t="s">
        <v>39</v>
      </c>
      <c s="39" t="s">
        <v>44</v>
      </c>
      <c s="39" t="s">
        <v>404</v>
      </c>
      <c s="39" t="s">
        <v>7</v>
      </c>
      <c s="39"/>
      <c s="80">
        <v>0</v>
      </c>
      <c s="80">
        <v>0</v>
      </c>
    </row>
    <row r="73" spans="1:9" ht="12.75">
      <c r="A73" s="160" t="s">
        <v>254</v>
      </c>
      <c s="161"/>
      <c s="162"/>
      <c s="162"/>
      <c s="163" t="s">
        <v>255</v>
      </c>
      <c s="162"/>
      <c s="162"/>
      <c s="215">
        <v>333.60000000000002</v>
      </c>
      <c s="215">
        <v>696.70000000000005</v>
      </c>
    </row>
    <row r="74" spans="1:9" s="62" customFormat="1" ht="15">
      <c r="A74" s="151" t="s">
        <v>134</v>
      </c>
      <c s="152"/>
      <c s="153" t="s">
        <v>40</v>
      </c>
      <c s="153" t="s">
        <v>67</v>
      </c>
      <c s="153"/>
      <c s="153"/>
      <c s="153"/>
      <c s="154">
        <f>H75</f>
        <v>646.29999999999995</v>
      </c>
      <c s="154">
        <f>I75</f>
        <v>816.39999999999998</v>
      </c>
    </row>
    <row r="75" spans="1:9" ht="12">
      <c r="A75" s="38" t="s">
        <v>135</v>
      </c>
      <c s="56"/>
      <c s="39" t="s">
        <v>40</v>
      </c>
      <c s="39" t="s">
        <v>45</v>
      </c>
      <c s="39"/>
      <c s="39"/>
      <c s="39"/>
      <c s="80">
        <f t="shared" si="5" ref="H75:I77">SUM(H76)</f>
        <v>646.29999999999995</v>
      </c>
      <c s="80">
        <f t="shared" si="5"/>
        <v>816.39999999999998</v>
      </c>
    </row>
    <row r="76" spans="1:9" ht="24">
      <c r="A76" s="38" t="s">
        <v>169</v>
      </c>
      <c s="56"/>
      <c s="39" t="s">
        <v>40</v>
      </c>
      <c s="39" t="s">
        <v>45</v>
      </c>
      <c s="39" t="s">
        <v>20</v>
      </c>
      <c s="39"/>
      <c s="39"/>
      <c s="80">
        <f t="shared" si="5"/>
        <v>646.29999999999995</v>
      </c>
      <c s="80">
        <f t="shared" si="5"/>
        <v>816.39999999999998</v>
      </c>
    </row>
    <row r="77" spans="1:9" ht="48">
      <c r="A77" s="38" t="s">
        <v>147</v>
      </c>
      <c s="56"/>
      <c s="39" t="s">
        <v>40</v>
      </c>
      <c s="39" t="s">
        <v>45</v>
      </c>
      <c s="39" t="s">
        <v>20</v>
      </c>
      <c s="39" t="s">
        <v>148</v>
      </c>
      <c s="39"/>
      <c s="80">
        <f t="shared" si="5"/>
        <v>646.29999999999995</v>
      </c>
      <c s="80">
        <f t="shared" si="5"/>
        <v>816.39999999999998</v>
      </c>
    </row>
    <row r="78" spans="1:9" ht="24">
      <c r="A78" s="38" t="s">
        <v>149</v>
      </c>
      <c s="56"/>
      <c s="39" t="s">
        <v>40</v>
      </c>
      <c s="39" t="s">
        <v>45</v>
      </c>
      <c s="39" t="s">
        <v>20</v>
      </c>
      <c s="39" t="s">
        <v>150</v>
      </c>
      <c s="39"/>
      <c s="80">
        <f>H79+H80</f>
        <v>646.29999999999995</v>
      </c>
      <c s="80">
        <f>I79+I80</f>
        <v>816.39999999999998</v>
      </c>
    </row>
    <row r="79" spans="1:9" ht="12">
      <c r="A79" s="38" t="s">
        <v>285</v>
      </c>
      <c s="56"/>
      <c s="39" t="s">
        <v>40</v>
      </c>
      <c s="39" t="s">
        <v>45</v>
      </c>
      <c s="39" t="s">
        <v>20</v>
      </c>
      <c s="39" t="s">
        <v>3</v>
      </c>
      <c s="39" t="s">
        <v>4</v>
      </c>
      <c s="80">
        <v>496.39999999999998</v>
      </c>
      <c s="80">
        <v>627</v>
      </c>
    </row>
    <row r="80" spans="1:9" ht="36">
      <c r="A80" s="38" t="s">
        <v>286</v>
      </c>
      <c s="56"/>
      <c s="39" t="s">
        <v>40</v>
      </c>
      <c s="39" t="s">
        <v>45</v>
      </c>
      <c s="39" t="s">
        <v>20</v>
      </c>
      <c s="39" t="s">
        <v>5</v>
      </c>
      <c s="39" t="s">
        <v>6</v>
      </c>
      <c s="80">
        <v>149.90000000000001</v>
      </c>
      <c s="80">
        <v>189.40000000000001</v>
      </c>
    </row>
    <row r="81" spans="1:9" ht="25.5">
      <c r="A81" s="155" t="s">
        <v>296</v>
      </c>
      <c s="156"/>
      <c s="157" t="s">
        <v>45</v>
      </c>
      <c s="157" t="s">
        <v>67</v>
      </c>
      <c s="157"/>
      <c s="157"/>
      <c s="157"/>
      <c s="158">
        <f>H82+H88</f>
        <v>10</v>
      </c>
      <c s="158">
        <f>I82+I88</f>
        <v>10</v>
      </c>
    </row>
    <row r="82" spans="1:9" ht="12">
      <c r="A82" s="38" t="s">
        <v>276</v>
      </c>
      <c s="56"/>
      <c s="39" t="s">
        <v>45</v>
      </c>
      <c s="39" t="s">
        <v>46</v>
      </c>
      <c s="39"/>
      <c s="39"/>
      <c s="39"/>
      <c s="80">
        <f>H83</f>
        <v>5</v>
      </c>
      <c s="80">
        <f>I83</f>
        <v>5</v>
      </c>
    </row>
    <row r="83" spans="1:9" ht="24">
      <c r="A83" s="38" t="s">
        <v>297</v>
      </c>
      <c s="56"/>
      <c s="39" t="s">
        <v>45</v>
      </c>
      <c s="39" t="s">
        <v>46</v>
      </c>
      <c s="39" t="s">
        <v>170</v>
      </c>
      <c s="39"/>
      <c s="39"/>
      <c s="80">
        <f>H84</f>
        <v>5</v>
      </c>
      <c s="80">
        <f>I84</f>
        <v>5</v>
      </c>
    </row>
    <row r="84" spans="1:9" ht="24">
      <c r="A84" s="38" t="s">
        <v>297</v>
      </c>
      <c s="56"/>
      <c s="39" t="s">
        <v>45</v>
      </c>
      <c s="39" t="s">
        <v>46</v>
      </c>
      <c s="39" t="s">
        <v>21</v>
      </c>
      <c s="39"/>
      <c s="39"/>
      <c s="80">
        <f>SUM(H85)</f>
        <v>5</v>
      </c>
      <c s="80">
        <f>SUM(I85)</f>
        <v>5</v>
      </c>
    </row>
    <row r="85" spans="1:9" ht="24">
      <c r="A85" s="38" t="s">
        <v>154</v>
      </c>
      <c s="56"/>
      <c s="39" t="s">
        <v>45</v>
      </c>
      <c s="39" t="s">
        <v>46</v>
      </c>
      <c s="39" t="s">
        <v>21</v>
      </c>
      <c s="39" t="s">
        <v>155</v>
      </c>
      <c s="39"/>
      <c s="80">
        <f>SUM(H87)</f>
        <v>5</v>
      </c>
      <c s="80">
        <f>SUM(I87)</f>
        <v>5</v>
      </c>
    </row>
    <row r="86" spans="1:9" ht="24">
      <c r="A86" s="38" t="s">
        <v>156</v>
      </c>
      <c s="56"/>
      <c s="39" t="s">
        <v>45</v>
      </c>
      <c s="39" t="s">
        <v>46</v>
      </c>
      <c s="39" t="s">
        <v>21</v>
      </c>
      <c s="39" t="s">
        <v>157</v>
      </c>
      <c s="39"/>
      <c s="80">
        <f>SUM(H87)</f>
        <v>5</v>
      </c>
      <c s="80">
        <f>SUM(I87)</f>
        <v>5</v>
      </c>
    </row>
    <row r="87" spans="1:9" ht="12">
      <c r="A87" s="38" t="s">
        <v>289</v>
      </c>
      <c s="56"/>
      <c s="39" t="s">
        <v>45</v>
      </c>
      <c s="39" t="s">
        <v>46</v>
      </c>
      <c s="39" t="s">
        <v>21</v>
      </c>
      <c s="39" t="s">
        <v>7</v>
      </c>
      <c s="39"/>
      <c s="80">
        <v>5</v>
      </c>
      <c s="80">
        <v>5</v>
      </c>
    </row>
    <row r="88" spans="1:9" ht="36">
      <c r="A88" s="38" t="s">
        <v>299</v>
      </c>
      <c s="56"/>
      <c s="39" t="s">
        <v>45</v>
      </c>
      <c s="39" t="s">
        <v>47</v>
      </c>
      <c s="39"/>
      <c s="39"/>
      <c s="39"/>
      <c s="80">
        <f t="shared" si="6" ref="H88:I92">H89</f>
        <v>5</v>
      </c>
      <c s="80">
        <f t="shared" si="6"/>
        <v>5</v>
      </c>
    </row>
    <row r="89" spans="1:9" ht="12">
      <c r="A89" s="38" t="s">
        <v>298</v>
      </c>
      <c s="56"/>
      <c s="39" t="s">
        <v>45</v>
      </c>
      <c s="39" t="s">
        <v>47</v>
      </c>
      <c s="39" t="s">
        <v>171</v>
      </c>
      <c s="39"/>
      <c s="39"/>
      <c s="80">
        <f t="shared" si="6"/>
        <v>5</v>
      </c>
      <c s="80">
        <f t="shared" si="6"/>
        <v>5</v>
      </c>
    </row>
    <row r="90" spans="1:9" ht="12">
      <c r="A90" s="38" t="s">
        <v>298</v>
      </c>
      <c s="56"/>
      <c s="39" t="s">
        <v>45</v>
      </c>
      <c s="39" t="s">
        <v>47</v>
      </c>
      <c s="39" t="s">
        <v>22</v>
      </c>
      <c s="39"/>
      <c s="39"/>
      <c s="80">
        <f t="shared" si="6"/>
        <v>5</v>
      </c>
      <c s="80">
        <f t="shared" si="6"/>
        <v>5</v>
      </c>
    </row>
    <row r="91" spans="1:9" ht="24">
      <c r="A91" s="38" t="s">
        <v>154</v>
      </c>
      <c s="56"/>
      <c s="39" t="s">
        <v>45</v>
      </c>
      <c s="39" t="s">
        <v>47</v>
      </c>
      <c s="39" t="s">
        <v>22</v>
      </c>
      <c s="39" t="s">
        <v>155</v>
      </c>
      <c s="39"/>
      <c s="80">
        <f t="shared" si="6"/>
        <v>5</v>
      </c>
      <c s="80">
        <f t="shared" si="6"/>
        <v>5</v>
      </c>
    </row>
    <row r="92" spans="1:9" ht="24">
      <c r="A92" s="38" t="s">
        <v>156</v>
      </c>
      <c s="56"/>
      <c s="39" t="s">
        <v>45</v>
      </c>
      <c s="39" t="s">
        <v>47</v>
      </c>
      <c s="39" t="s">
        <v>22</v>
      </c>
      <c s="39" t="s">
        <v>157</v>
      </c>
      <c s="39"/>
      <c s="80">
        <f t="shared" si="6"/>
        <v>5</v>
      </c>
      <c s="80">
        <f t="shared" si="6"/>
        <v>5</v>
      </c>
    </row>
    <row r="93" spans="1:9" ht="12">
      <c r="A93" s="38" t="s">
        <v>289</v>
      </c>
      <c s="56"/>
      <c s="39" t="s">
        <v>45</v>
      </c>
      <c s="39" t="s">
        <v>47</v>
      </c>
      <c s="39" t="s">
        <v>22</v>
      </c>
      <c s="39" t="s">
        <v>7</v>
      </c>
      <c s="39"/>
      <c s="80">
        <v>5</v>
      </c>
      <c s="80">
        <v>5</v>
      </c>
    </row>
    <row r="94" spans="1:9" ht="12">
      <c r="A94" s="144" t="s">
        <v>300</v>
      </c>
      <c s="148"/>
      <c s="149" t="s">
        <v>41</v>
      </c>
      <c s="149" t="s">
        <v>67</v>
      </c>
      <c s="149"/>
      <c s="149"/>
      <c s="149"/>
      <c s="150">
        <f>H95+H106</f>
        <v>4281</v>
      </c>
      <c s="150">
        <f>I95+I106</f>
        <v>4465</v>
      </c>
    </row>
    <row r="95" spans="1:9" ht="12">
      <c r="A95" s="38" t="s">
        <v>24</v>
      </c>
      <c s="56"/>
      <c s="39" t="s">
        <v>41</v>
      </c>
      <c s="39" t="s">
        <v>46</v>
      </c>
      <c s="39"/>
      <c s="39"/>
      <c s="39"/>
      <c s="80">
        <f>SUM(H96)</f>
        <v>4271</v>
      </c>
      <c s="80">
        <f>SUM(I96)</f>
        <v>4455</v>
      </c>
    </row>
    <row r="96" spans="1:9" ht="12">
      <c r="A96" s="38" t="s">
        <v>139</v>
      </c>
      <c s="48"/>
      <c s="39" t="s">
        <v>41</v>
      </c>
      <c s="39" t="s">
        <v>46</v>
      </c>
      <c s="39" t="s">
        <v>168</v>
      </c>
      <c s="39"/>
      <c s="39"/>
      <c s="80">
        <f>SUM(H97+H102)</f>
        <v>4271</v>
      </c>
      <c s="80">
        <f>SUM(I97+I102)</f>
        <v>4455</v>
      </c>
    </row>
    <row r="97" spans="1:9" ht="24">
      <c r="A97" s="38" t="s">
        <v>172</v>
      </c>
      <c s="56"/>
      <c s="39" t="s">
        <v>41</v>
      </c>
      <c s="39" t="s">
        <v>46</v>
      </c>
      <c s="39" t="s">
        <v>23</v>
      </c>
      <c s="39"/>
      <c s="39"/>
      <c s="80">
        <f>H98</f>
        <v>3571</v>
      </c>
      <c s="80">
        <f>I98</f>
        <v>3755</v>
      </c>
    </row>
    <row r="98" spans="1:9" ht="24">
      <c r="A98" s="38" t="s">
        <v>154</v>
      </c>
      <c s="56"/>
      <c s="39" t="s">
        <v>41</v>
      </c>
      <c s="39" t="s">
        <v>46</v>
      </c>
      <c s="39" t="s">
        <v>23</v>
      </c>
      <c s="39" t="s">
        <v>155</v>
      </c>
      <c s="39"/>
      <c s="80">
        <f>H99</f>
        <v>3571</v>
      </c>
      <c s="80">
        <f>I99</f>
        <v>3755</v>
      </c>
    </row>
    <row r="99" spans="1:9" ht="24">
      <c r="A99" s="38" t="s">
        <v>156</v>
      </c>
      <c s="56"/>
      <c s="39" t="s">
        <v>41</v>
      </c>
      <c s="39" t="s">
        <v>46</v>
      </c>
      <c s="39" t="s">
        <v>23</v>
      </c>
      <c s="39" t="s">
        <v>157</v>
      </c>
      <c s="39"/>
      <c s="80">
        <f>H100+H101</f>
        <v>3571</v>
      </c>
      <c s="80">
        <f>I100+I101</f>
        <v>3755</v>
      </c>
    </row>
    <row r="100" spans="1:9" ht="12">
      <c r="A100" s="38" t="s">
        <v>289</v>
      </c>
      <c s="56"/>
      <c s="39" t="s">
        <v>41</v>
      </c>
      <c s="39" t="s">
        <v>46</v>
      </c>
      <c s="39" t="s">
        <v>23</v>
      </c>
      <c s="39" t="s">
        <v>7</v>
      </c>
      <c s="39"/>
      <c s="80">
        <v>2821</v>
      </c>
      <c s="80">
        <v>3005</v>
      </c>
    </row>
    <row r="101" spans="1:9" ht="12">
      <c r="A101" s="38" t="s">
        <v>336</v>
      </c>
      <c s="56"/>
      <c s="39" t="s">
        <v>41</v>
      </c>
      <c s="39" t="s">
        <v>46</v>
      </c>
      <c s="39" t="s">
        <v>23</v>
      </c>
      <c s="39" t="s">
        <v>337</v>
      </c>
      <c s="39"/>
      <c s="80">
        <v>750</v>
      </c>
      <c s="80">
        <v>750</v>
      </c>
    </row>
    <row r="102" spans="1:9" ht="24">
      <c r="A102" s="38" t="s">
        <v>173</v>
      </c>
      <c s="56"/>
      <c s="39" t="s">
        <v>41</v>
      </c>
      <c s="39" t="s">
        <v>46</v>
      </c>
      <c s="39" t="s">
        <v>25</v>
      </c>
      <c s="39"/>
      <c s="39"/>
      <c s="80">
        <f t="shared" si="7" ref="H102:I104">H103</f>
        <v>700</v>
      </c>
      <c s="80">
        <f t="shared" si="7"/>
        <v>700</v>
      </c>
    </row>
    <row r="103" spans="1:9" ht="24">
      <c r="A103" s="38" t="s">
        <v>154</v>
      </c>
      <c s="56"/>
      <c s="39" t="s">
        <v>41</v>
      </c>
      <c s="39" t="s">
        <v>46</v>
      </c>
      <c s="39" t="s">
        <v>25</v>
      </c>
      <c s="39" t="s">
        <v>155</v>
      </c>
      <c s="39"/>
      <c s="80">
        <f t="shared" si="7"/>
        <v>700</v>
      </c>
      <c s="80">
        <f t="shared" si="7"/>
        <v>700</v>
      </c>
    </row>
    <row r="104" spans="1:9" ht="24">
      <c r="A104" s="38" t="s">
        <v>156</v>
      </c>
      <c s="56"/>
      <c s="39" t="s">
        <v>41</v>
      </c>
      <c s="39" t="s">
        <v>46</v>
      </c>
      <c s="39" t="s">
        <v>25</v>
      </c>
      <c s="39" t="s">
        <v>157</v>
      </c>
      <c s="39"/>
      <c s="80">
        <f t="shared" si="7"/>
        <v>700</v>
      </c>
      <c s="80">
        <f t="shared" si="7"/>
        <v>700</v>
      </c>
    </row>
    <row r="105" spans="1:9" ht="12">
      <c r="A105" s="38" t="s">
        <v>289</v>
      </c>
      <c s="56"/>
      <c s="39" t="s">
        <v>41</v>
      </c>
      <c s="39" t="s">
        <v>46</v>
      </c>
      <c s="39" t="s">
        <v>25</v>
      </c>
      <c s="39" t="s">
        <v>7</v>
      </c>
      <c s="39"/>
      <c s="80">
        <v>700</v>
      </c>
      <c s="80">
        <v>700</v>
      </c>
    </row>
    <row r="106" spans="1:9" ht="12">
      <c r="A106" s="38" t="s">
        <v>137</v>
      </c>
      <c s="48"/>
      <c s="39" t="s">
        <v>41</v>
      </c>
      <c s="39" t="s">
        <v>48</v>
      </c>
      <c s="39"/>
      <c s="39"/>
      <c s="39"/>
      <c s="80">
        <f>SUM(H107)</f>
        <v>10</v>
      </c>
      <c s="80">
        <f>SUM(I107)</f>
        <v>10</v>
      </c>
    </row>
    <row r="107" spans="1:9" ht="24">
      <c r="A107" s="38" t="s">
        <v>301</v>
      </c>
      <c s="48"/>
      <c s="39" t="s">
        <v>41</v>
      </c>
      <c s="39" t="s">
        <v>48</v>
      </c>
      <c s="39" t="s">
        <v>174</v>
      </c>
      <c s="39"/>
      <c s="39"/>
      <c s="80">
        <f>H108</f>
        <v>10</v>
      </c>
      <c s="80">
        <f>I108</f>
        <v>10</v>
      </c>
    </row>
    <row r="108" spans="1:9" ht="24">
      <c r="A108" s="38" t="s">
        <v>302</v>
      </c>
      <c s="48"/>
      <c s="39" t="s">
        <v>41</v>
      </c>
      <c s="39" t="s">
        <v>48</v>
      </c>
      <c s="39" t="s">
        <v>26</v>
      </c>
      <c s="39"/>
      <c s="39"/>
      <c s="80">
        <f t="shared" si="8" ref="H108:I110">H109</f>
        <v>10</v>
      </c>
      <c s="80">
        <f t="shared" si="8"/>
        <v>10</v>
      </c>
    </row>
    <row r="109" spans="1:9" ht="24">
      <c r="A109" s="38" t="s">
        <v>154</v>
      </c>
      <c s="56"/>
      <c s="39" t="s">
        <v>41</v>
      </c>
      <c s="39" t="s">
        <v>48</v>
      </c>
      <c s="39" t="s">
        <v>26</v>
      </c>
      <c s="39" t="s">
        <v>155</v>
      </c>
      <c s="39"/>
      <c s="80">
        <f t="shared" si="8"/>
        <v>10</v>
      </c>
      <c s="80">
        <f t="shared" si="8"/>
        <v>10</v>
      </c>
    </row>
    <row r="110" spans="1:9" ht="24">
      <c r="A110" s="38" t="s">
        <v>156</v>
      </c>
      <c s="56"/>
      <c s="39" t="s">
        <v>41</v>
      </c>
      <c s="39" t="s">
        <v>48</v>
      </c>
      <c s="39" t="s">
        <v>26</v>
      </c>
      <c s="39" t="s">
        <v>157</v>
      </c>
      <c s="39"/>
      <c s="80">
        <f t="shared" si="8"/>
        <v>10</v>
      </c>
      <c s="80">
        <f t="shared" si="8"/>
        <v>10</v>
      </c>
    </row>
    <row r="111" spans="1:9" ht="12">
      <c r="A111" s="38" t="s">
        <v>289</v>
      </c>
      <c s="56"/>
      <c s="39" t="s">
        <v>41</v>
      </c>
      <c s="39" t="s">
        <v>48</v>
      </c>
      <c s="39" t="s">
        <v>26</v>
      </c>
      <c s="39" t="s">
        <v>7</v>
      </c>
      <c s="39"/>
      <c s="80">
        <v>10</v>
      </c>
      <c s="80">
        <v>10</v>
      </c>
    </row>
    <row r="112" spans="1:9" ht="12">
      <c r="A112" s="144" t="s">
        <v>130</v>
      </c>
      <c s="56"/>
      <c s="149" t="s">
        <v>49</v>
      </c>
      <c s="149" t="s">
        <v>67</v>
      </c>
      <c s="149"/>
      <c s="149"/>
      <c s="149"/>
      <c s="150">
        <f>H113+H123</f>
        <v>1185.4000000000001</v>
      </c>
      <c s="150">
        <f>I113+I123</f>
        <v>969.60000000000002</v>
      </c>
    </row>
    <row r="113" spans="1:9" ht="12">
      <c r="A113" s="38" t="s">
        <v>132</v>
      </c>
      <c s="56"/>
      <c s="39" t="s">
        <v>49</v>
      </c>
      <c s="39" t="s">
        <v>40</v>
      </c>
      <c s="39"/>
      <c s="39"/>
      <c s="39"/>
      <c s="80">
        <f>H114</f>
        <v>713</v>
      </c>
      <c s="80">
        <f>I114</f>
        <v>713</v>
      </c>
    </row>
    <row r="114" spans="1:9" ht="24">
      <c r="A114" s="38" t="s">
        <v>303</v>
      </c>
      <c s="61"/>
      <c s="39" t="s">
        <v>49</v>
      </c>
      <c s="39" t="s">
        <v>40</v>
      </c>
      <c s="45">
        <v>6840000000</v>
      </c>
      <c s="39"/>
      <c s="39"/>
      <c s="80">
        <f>H115+H120</f>
        <v>713</v>
      </c>
      <c s="80">
        <f>I115+I120</f>
        <v>713</v>
      </c>
    </row>
    <row r="115" spans="1:9" ht="12">
      <c r="A115" s="44" t="s">
        <v>304</v>
      </c>
      <c s="46"/>
      <c s="187" t="s">
        <v>49</v>
      </c>
      <c s="187" t="s">
        <v>40</v>
      </c>
      <c s="39" t="s">
        <v>27</v>
      </c>
      <c s="187"/>
      <c s="187"/>
      <c s="81">
        <f>H116</f>
        <v>700</v>
      </c>
      <c s="81">
        <f>I116</f>
        <v>700</v>
      </c>
    </row>
    <row r="116" spans="1:9" ht="24">
      <c r="A116" s="38" t="s">
        <v>154</v>
      </c>
      <c s="56"/>
      <c s="39" t="s">
        <v>49</v>
      </c>
      <c s="39" t="s">
        <v>40</v>
      </c>
      <c s="39" t="s">
        <v>27</v>
      </c>
      <c s="39" t="s">
        <v>155</v>
      </c>
      <c s="39"/>
      <c s="80">
        <f>SUM(H117)</f>
        <v>700</v>
      </c>
      <c s="80">
        <f>SUM(I117)</f>
        <v>700</v>
      </c>
    </row>
    <row r="117" spans="1:9" ht="24">
      <c r="A117" s="38" t="s">
        <v>156</v>
      </c>
      <c s="56"/>
      <c s="39" t="s">
        <v>49</v>
      </c>
      <c s="39" t="s">
        <v>40</v>
      </c>
      <c s="39" t="s">
        <v>27</v>
      </c>
      <c s="39" t="s">
        <v>157</v>
      </c>
      <c s="39"/>
      <c s="80">
        <f>H118+H119</f>
        <v>700</v>
      </c>
      <c s="80">
        <f>I118+I119</f>
        <v>700</v>
      </c>
    </row>
    <row r="118" spans="1:9" ht="12">
      <c r="A118" s="38" t="s">
        <v>289</v>
      </c>
      <c s="56"/>
      <c s="39" t="s">
        <v>49</v>
      </c>
      <c s="39" t="s">
        <v>40</v>
      </c>
      <c s="39" t="s">
        <v>27</v>
      </c>
      <c s="39" t="s">
        <v>7</v>
      </c>
      <c s="39" t="s">
        <v>8</v>
      </c>
      <c s="80">
        <v>200</v>
      </c>
      <c s="80">
        <v>200</v>
      </c>
    </row>
    <row r="119" spans="1:9" ht="12">
      <c r="A119" s="38" t="s">
        <v>336</v>
      </c>
      <c s="56"/>
      <c s="39" t="s">
        <v>49</v>
      </c>
      <c s="39" t="s">
        <v>40</v>
      </c>
      <c s="39" t="s">
        <v>27</v>
      </c>
      <c s="39" t="s">
        <v>337</v>
      </c>
      <c s="39"/>
      <c s="80">
        <v>500</v>
      </c>
      <c s="80">
        <v>500</v>
      </c>
    </row>
    <row r="120" spans="1:9" ht="24">
      <c r="A120" s="38" t="s">
        <v>154</v>
      </c>
      <c s="56"/>
      <c s="39" t="s">
        <v>49</v>
      </c>
      <c s="39" t="s">
        <v>40</v>
      </c>
      <c s="39" t="s">
        <v>28</v>
      </c>
      <c s="39" t="s">
        <v>155</v>
      </c>
      <c s="39" t="s">
        <v>10</v>
      </c>
      <c s="80">
        <f>H121</f>
        <v>13</v>
      </c>
      <c s="80">
        <f>I121</f>
        <v>13</v>
      </c>
    </row>
    <row r="121" spans="1:9" ht="24">
      <c r="A121" s="38" t="s">
        <v>156</v>
      </c>
      <c s="56"/>
      <c s="39" t="s">
        <v>49</v>
      </c>
      <c s="39" t="s">
        <v>40</v>
      </c>
      <c s="39" t="s">
        <v>28</v>
      </c>
      <c s="39" t="s">
        <v>157</v>
      </c>
      <c s="39"/>
      <c s="80">
        <f>H122</f>
        <v>13</v>
      </c>
      <c s="80">
        <f>I122</f>
        <v>13</v>
      </c>
    </row>
    <row r="122" spans="1:9" ht="12">
      <c r="A122" s="38" t="s">
        <v>289</v>
      </c>
      <c s="56"/>
      <c s="39" t="s">
        <v>49</v>
      </c>
      <c s="39" t="s">
        <v>40</v>
      </c>
      <c s="39" t="s">
        <v>28</v>
      </c>
      <c s="39" t="s">
        <v>7</v>
      </c>
      <c s="39" t="s">
        <v>9</v>
      </c>
      <c s="80">
        <v>13</v>
      </c>
      <c s="80">
        <v>13</v>
      </c>
    </row>
    <row r="123" spans="1:9" ht="12">
      <c r="A123" s="58" t="s">
        <v>138</v>
      </c>
      <c s="56"/>
      <c s="39" t="s">
        <v>49</v>
      </c>
      <c s="39" t="s">
        <v>45</v>
      </c>
      <c s="39"/>
      <c s="39"/>
      <c s="39"/>
      <c s="80">
        <f>H124</f>
        <v>472.39999999999998</v>
      </c>
      <c s="80">
        <f>I124</f>
        <v>256.60000000000002</v>
      </c>
    </row>
    <row r="124" spans="1:9" ht="24">
      <c r="A124" s="38" t="s">
        <v>306</v>
      </c>
      <c s="56"/>
      <c s="39" t="s">
        <v>49</v>
      </c>
      <c s="39" t="s">
        <v>45</v>
      </c>
      <c s="39" t="s">
        <v>305</v>
      </c>
      <c s="39"/>
      <c s="39"/>
      <c s="80">
        <f>H125</f>
        <v>472.39999999999998</v>
      </c>
      <c s="80">
        <f>I125</f>
        <v>256.60000000000002</v>
      </c>
    </row>
    <row r="125" spans="1:9" ht="12">
      <c r="A125" s="38" t="s">
        <v>307</v>
      </c>
      <c s="56"/>
      <c s="39" t="s">
        <v>49</v>
      </c>
      <c s="39" t="s">
        <v>45</v>
      </c>
      <c s="39" t="s">
        <v>29</v>
      </c>
      <c s="39"/>
      <c s="39"/>
      <c s="80">
        <f>SUM(H126)</f>
        <v>472.39999999999998</v>
      </c>
      <c s="80">
        <f>SUM(I126)</f>
        <v>256.60000000000002</v>
      </c>
    </row>
    <row r="126" spans="1:9" ht="24">
      <c r="A126" s="38" t="s">
        <v>154</v>
      </c>
      <c s="56"/>
      <c s="39" t="s">
        <v>49</v>
      </c>
      <c s="39" t="s">
        <v>45</v>
      </c>
      <c s="39" t="s">
        <v>29</v>
      </c>
      <c s="39" t="s">
        <v>155</v>
      </c>
      <c s="39"/>
      <c s="80">
        <f>SUM(H127)</f>
        <v>472.39999999999998</v>
      </c>
      <c s="80">
        <f>SUM(I127)</f>
        <v>256.60000000000002</v>
      </c>
    </row>
    <row r="127" spans="1:9" ht="24">
      <c r="A127" s="38" t="s">
        <v>156</v>
      </c>
      <c s="56"/>
      <c s="39" t="s">
        <v>49</v>
      </c>
      <c s="39" t="s">
        <v>45</v>
      </c>
      <c s="39" t="s">
        <v>29</v>
      </c>
      <c s="39" t="s">
        <v>157</v>
      </c>
      <c s="39"/>
      <c s="80">
        <f>H128</f>
        <v>472.39999999999998</v>
      </c>
      <c s="80">
        <f>I128</f>
        <v>256.60000000000002</v>
      </c>
    </row>
    <row r="128" spans="1:9" ht="12">
      <c r="A128" s="38" t="s">
        <v>289</v>
      </c>
      <c s="56"/>
      <c s="39" t="s">
        <v>49</v>
      </c>
      <c s="39" t="s">
        <v>45</v>
      </c>
      <c s="39" t="s">
        <v>29</v>
      </c>
      <c s="39" t="s">
        <v>7</v>
      </c>
      <c s="39"/>
      <c s="80">
        <v>472.39999999999998</v>
      </c>
      <c s="80">
        <v>256.60000000000002</v>
      </c>
    </row>
    <row r="129" spans="1:9" ht="12">
      <c r="A129" s="144" t="s">
        <v>175</v>
      </c>
      <c s="159"/>
      <c s="149" t="s">
        <v>50</v>
      </c>
      <c s="149" t="s">
        <v>67</v>
      </c>
      <c s="149"/>
      <c s="149"/>
      <c s="149"/>
      <c s="150">
        <f>H131</f>
        <v>50</v>
      </c>
      <c s="150">
        <f>I131</f>
        <v>50</v>
      </c>
    </row>
    <row r="130" spans="1:9" ht="12">
      <c r="A130" s="38" t="s">
        <v>176</v>
      </c>
      <c s="59"/>
      <c s="39" t="s">
        <v>50</v>
      </c>
      <c s="39" t="s">
        <v>39</v>
      </c>
      <c s="39"/>
      <c s="39"/>
      <c s="39"/>
      <c s="80">
        <f>H131</f>
        <v>50</v>
      </c>
      <c s="80">
        <f>I131</f>
        <v>50</v>
      </c>
    </row>
    <row r="131" spans="1:9" ht="24">
      <c r="A131" s="38" t="s">
        <v>308</v>
      </c>
      <c s="59"/>
      <c s="39" t="s">
        <v>50</v>
      </c>
      <c s="39" t="s">
        <v>39</v>
      </c>
      <c s="39" t="s">
        <v>177</v>
      </c>
      <c s="39"/>
      <c s="39"/>
      <c s="80">
        <f>H132</f>
        <v>50</v>
      </c>
      <c s="80">
        <f>I132</f>
        <v>50</v>
      </c>
    </row>
    <row r="132" spans="1:9" ht="24">
      <c r="A132" s="38" t="s">
        <v>154</v>
      </c>
      <c s="56"/>
      <c s="39" t="s">
        <v>50</v>
      </c>
      <c s="39" t="s">
        <v>39</v>
      </c>
      <c s="39" t="s">
        <v>30</v>
      </c>
      <c s="39" t="s">
        <v>155</v>
      </c>
      <c s="39"/>
      <c s="80">
        <f>H134</f>
        <v>50</v>
      </c>
      <c s="80">
        <f>I134</f>
        <v>50</v>
      </c>
    </row>
    <row r="133" spans="1:10" ht="24">
      <c r="A133" s="38" t="s">
        <v>156</v>
      </c>
      <c s="56"/>
      <c s="39" t="s">
        <v>50</v>
      </c>
      <c s="39" t="s">
        <v>39</v>
      </c>
      <c s="39" t="s">
        <v>30</v>
      </c>
      <c s="39" t="s">
        <v>157</v>
      </c>
      <c s="39"/>
      <c s="80">
        <f>H134</f>
        <v>50</v>
      </c>
      <c s="80">
        <f>I134</f>
        <v>50</v>
      </c>
      <c s="47"/>
    </row>
    <row r="134" spans="1:9" ht="12">
      <c r="A134" s="38" t="s">
        <v>289</v>
      </c>
      <c s="56"/>
      <c s="39" t="s">
        <v>50</v>
      </c>
      <c s="39" t="s">
        <v>39</v>
      </c>
      <c s="39" t="s">
        <v>30</v>
      </c>
      <c s="39" t="s">
        <v>7</v>
      </c>
      <c s="39"/>
      <c s="80">
        <v>50</v>
      </c>
      <c s="80">
        <v>50</v>
      </c>
    </row>
    <row r="135" spans="1:9" ht="12">
      <c r="A135" s="144" t="s">
        <v>131</v>
      </c>
      <c s="148"/>
      <c s="149" t="s">
        <v>47</v>
      </c>
      <c s="149" t="s">
        <v>67</v>
      </c>
      <c s="149"/>
      <c s="149"/>
      <c s="149"/>
      <c s="150">
        <f t="shared" si="9" ref="H135:I139">H136</f>
        <v>623.60000000000002</v>
      </c>
      <c s="150">
        <f t="shared" si="9"/>
        <v>648.60000000000002</v>
      </c>
    </row>
    <row r="136" spans="1:9" ht="12">
      <c r="A136" s="38" t="s">
        <v>31</v>
      </c>
      <c s="56"/>
      <c s="39" t="s">
        <v>47</v>
      </c>
      <c s="39" t="s">
        <v>39</v>
      </c>
      <c s="39"/>
      <c s="39"/>
      <c s="39"/>
      <c s="80">
        <f t="shared" si="9"/>
        <v>623.60000000000002</v>
      </c>
      <c s="80">
        <f t="shared" si="9"/>
        <v>648.60000000000002</v>
      </c>
    </row>
    <row r="137" spans="1:9" ht="24">
      <c r="A137" s="38" t="s">
        <v>309</v>
      </c>
      <c s="56"/>
      <c s="39" t="s">
        <v>47</v>
      </c>
      <c s="39" t="s">
        <v>39</v>
      </c>
      <c s="39" t="s">
        <v>178</v>
      </c>
      <c s="39"/>
      <c s="39"/>
      <c s="80">
        <f t="shared" si="9"/>
        <v>623.60000000000002</v>
      </c>
      <c s="80">
        <f t="shared" si="9"/>
        <v>648.60000000000002</v>
      </c>
    </row>
    <row r="138" spans="1:9" ht="24">
      <c r="A138" s="38" t="s">
        <v>179</v>
      </c>
      <c s="56"/>
      <c s="39" t="s">
        <v>47</v>
      </c>
      <c s="39" t="s">
        <v>39</v>
      </c>
      <c s="39" t="s">
        <v>32</v>
      </c>
      <c s="39"/>
      <c s="39"/>
      <c s="80">
        <f t="shared" si="9"/>
        <v>623.60000000000002</v>
      </c>
      <c s="80">
        <f t="shared" si="9"/>
        <v>648.60000000000002</v>
      </c>
    </row>
    <row r="139" spans="1:9" ht="12">
      <c r="A139" s="38" t="s">
        <v>181</v>
      </c>
      <c s="56"/>
      <c s="39" t="s">
        <v>47</v>
      </c>
      <c s="39" t="s">
        <v>39</v>
      </c>
      <c s="39" t="s">
        <v>32</v>
      </c>
      <c s="39" t="s">
        <v>180</v>
      </c>
      <c s="39"/>
      <c s="80">
        <f t="shared" si="9"/>
        <v>623.60000000000002</v>
      </c>
      <c s="80">
        <f t="shared" si="9"/>
        <v>648.60000000000002</v>
      </c>
    </row>
    <row r="140" spans="1:9" ht="12">
      <c r="A140" s="43" t="s">
        <v>311</v>
      </c>
      <c s="56"/>
      <c s="39" t="s">
        <v>47</v>
      </c>
      <c s="39" t="s">
        <v>39</v>
      </c>
      <c s="39" t="s">
        <v>32</v>
      </c>
      <c s="39" t="s">
        <v>310</v>
      </c>
      <c s="39"/>
      <c s="80">
        <v>623.60000000000002</v>
      </c>
      <c s="80">
        <v>648.60000000000002</v>
      </c>
    </row>
    <row r="141" spans="1:9" ht="12">
      <c r="A141" s="144" t="s">
        <v>182</v>
      </c>
      <c s="148"/>
      <c s="149" t="s">
        <v>43</v>
      </c>
      <c s="149" t="s">
        <v>67</v>
      </c>
      <c s="149"/>
      <c s="149"/>
      <c s="149"/>
      <c s="150">
        <f t="shared" si="10" ref="H141:I145">SUM(H142)</f>
        <v>225</v>
      </c>
      <c s="150">
        <f t="shared" si="10"/>
        <v>225</v>
      </c>
    </row>
    <row r="142" spans="1:9" ht="12">
      <c r="A142" s="38" t="s">
        <v>33</v>
      </c>
      <c s="56"/>
      <c s="39" t="s">
        <v>43</v>
      </c>
      <c s="39" t="s">
        <v>40</v>
      </c>
      <c s="39"/>
      <c s="39"/>
      <c s="39"/>
      <c s="80">
        <f t="shared" si="10"/>
        <v>225</v>
      </c>
      <c s="80">
        <f t="shared" si="10"/>
        <v>225</v>
      </c>
    </row>
    <row r="143" spans="1:9" ht="23.25" customHeight="1">
      <c r="A143" s="38" t="s">
        <v>312</v>
      </c>
      <c s="56"/>
      <c s="39" t="s">
        <v>43</v>
      </c>
      <c s="39" t="s">
        <v>40</v>
      </c>
      <c s="39" t="s">
        <v>183</v>
      </c>
      <c s="39"/>
      <c s="39"/>
      <c s="80">
        <f>H144+H148</f>
        <v>225</v>
      </c>
      <c s="80">
        <f>I144+I148</f>
        <v>225</v>
      </c>
    </row>
    <row r="144" spans="1:9" ht="12">
      <c r="A144" s="38" t="s">
        <v>313</v>
      </c>
      <c s="56"/>
      <c s="39" t="s">
        <v>43</v>
      </c>
      <c s="39" t="s">
        <v>40</v>
      </c>
      <c s="39" t="s">
        <v>34</v>
      </c>
      <c s="39"/>
      <c s="39"/>
      <c s="80">
        <f t="shared" si="10"/>
        <v>225</v>
      </c>
      <c s="80">
        <f t="shared" si="10"/>
        <v>225</v>
      </c>
    </row>
    <row r="145" spans="1:9" ht="24">
      <c r="A145" s="38" t="s">
        <v>154</v>
      </c>
      <c s="56"/>
      <c s="39" t="s">
        <v>43</v>
      </c>
      <c s="39" t="s">
        <v>40</v>
      </c>
      <c s="39" t="s">
        <v>34</v>
      </c>
      <c s="39" t="s">
        <v>155</v>
      </c>
      <c s="39"/>
      <c s="80">
        <f t="shared" si="10"/>
        <v>225</v>
      </c>
      <c s="80">
        <f t="shared" si="10"/>
        <v>225</v>
      </c>
    </row>
    <row r="146" spans="1:9" ht="24">
      <c r="A146" s="38" t="s">
        <v>156</v>
      </c>
      <c s="56"/>
      <c s="39" t="s">
        <v>43</v>
      </c>
      <c s="39" t="s">
        <v>40</v>
      </c>
      <c s="39" t="s">
        <v>34</v>
      </c>
      <c s="39" t="s">
        <v>157</v>
      </c>
      <c s="39"/>
      <c s="80">
        <f>H147</f>
        <v>225</v>
      </c>
      <c s="80">
        <f>I147</f>
        <v>225</v>
      </c>
    </row>
    <row r="147" spans="1:9" ht="11.25" customHeight="1">
      <c r="A147" s="38" t="s">
        <v>289</v>
      </c>
      <c s="57"/>
      <c s="39" t="s">
        <v>43</v>
      </c>
      <c s="39" t="s">
        <v>40</v>
      </c>
      <c s="39" t="s">
        <v>34</v>
      </c>
      <c s="39" t="s">
        <v>7</v>
      </c>
      <c s="39" t="s">
        <v>10</v>
      </c>
      <c s="80">
        <v>225</v>
      </c>
      <c s="80">
        <v>225</v>
      </c>
    </row>
    <row r="148" spans="1:9" ht="36" hidden="1">
      <c r="A148" s="246" t="s">
        <v>402</v>
      </c>
      <c s="57"/>
      <c s="39" t="s">
        <v>43</v>
      </c>
      <c s="39" t="s">
        <v>40</v>
      </c>
      <c s="39" t="s">
        <v>405</v>
      </c>
      <c s="39"/>
      <c s="39"/>
      <c s="80">
        <f t="shared" si="11" ref="H148:I150">H149</f>
        <v>0</v>
      </c>
      <c s="80">
        <f t="shared" si="11"/>
        <v>0</v>
      </c>
    </row>
    <row r="149" spans="1:9" ht="24" hidden="1">
      <c r="A149" s="38" t="s">
        <v>154</v>
      </c>
      <c s="57"/>
      <c s="39" t="s">
        <v>43</v>
      </c>
      <c s="39" t="s">
        <v>40</v>
      </c>
      <c s="39" t="s">
        <v>405</v>
      </c>
      <c s="39" t="s">
        <v>155</v>
      </c>
      <c s="39"/>
      <c s="80">
        <f t="shared" si="11"/>
        <v>0</v>
      </c>
      <c s="80">
        <f t="shared" si="11"/>
        <v>0</v>
      </c>
    </row>
    <row r="150" spans="1:9" ht="24" hidden="1">
      <c r="A150" s="38" t="s">
        <v>156</v>
      </c>
      <c s="57"/>
      <c s="39" t="s">
        <v>43</v>
      </c>
      <c s="39" t="s">
        <v>40</v>
      </c>
      <c s="39" t="s">
        <v>405</v>
      </c>
      <c s="39" t="s">
        <v>157</v>
      </c>
      <c s="39"/>
      <c s="80">
        <f t="shared" si="11"/>
        <v>0</v>
      </c>
      <c s="80">
        <f t="shared" si="11"/>
        <v>0</v>
      </c>
    </row>
    <row r="151" spans="1:9" ht="12" hidden="1">
      <c r="A151" s="38" t="s">
        <v>289</v>
      </c>
      <c s="57"/>
      <c s="39" t="s">
        <v>43</v>
      </c>
      <c s="39" t="s">
        <v>40</v>
      </c>
      <c s="39" t="s">
        <v>405</v>
      </c>
      <c s="39" t="s">
        <v>7</v>
      </c>
      <c s="39"/>
      <c s="80">
        <v>0</v>
      </c>
      <c s="80">
        <v>0</v>
      </c>
    </row>
    <row r="152" spans="1:9" ht="24">
      <c r="A152" s="144" t="s">
        <v>314</v>
      </c>
      <c s="148"/>
      <c s="149" t="s">
        <v>44</v>
      </c>
      <c s="149" t="s">
        <v>67</v>
      </c>
      <c s="149"/>
      <c s="149"/>
      <c s="149"/>
      <c s="150">
        <f t="shared" si="12" ref="H152:I155">H153</f>
        <v>0</v>
      </c>
      <c s="150">
        <f t="shared" si="12"/>
        <v>0</v>
      </c>
    </row>
    <row r="153" spans="1:9" ht="24">
      <c r="A153" s="38" t="s">
        <v>36</v>
      </c>
      <c s="56"/>
      <c s="39" t="s">
        <v>44</v>
      </c>
      <c s="39" t="s">
        <v>39</v>
      </c>
      <c s="45">
        <v>7100000000</v>
      </c>
      <c s="39"/>
      <c s="39"/>
      <c s="80">
        <f t="shared" si="12"/>
        <v>0</v>
      </c>
      <c s="80">
        <f t="shared" si="12"/>
        <v>0</v>
      </c>
    </row>
    <row r="154" spans="1:9" ht="24">
      <c r="A154" s="38" t="s">
        <v>315</v>
      </c>
      <c s="56"/>
      <c s="39" t="s">
        <v>44</v>
      </c>
      <c s="39" t="s">
        <v>39</v>
      </c>
      <c s="45">
        <v>7110020010</v>
      </c>
      <c s="39"/>
      <c s="39"/>
      <c s="80">
        <f t="shared" si="12"/>
        <v>0</v>
      </c>
      <c s="80">
        <f t="shared" si="12"/>
        <v>0</v>
      </c>
    </row>
    <row r="155" spans="1:9" ht="12">
      <c r="A155" s="38" t="s">
        <v>184</v>
      </c>
      <c s="56"/>
      <c s="39" t="s">
        <v>44</v>
      </c>
      <c s="39" t="s">
        <v>39</v>
      </c>
      <c s="45">
        <v>7110020010</v>
      </c>
      <c s="39" t="s">
        <v>73</v>
      </c>
      <c s="39"/>
      <c s="80">
        <f t="shared" si="12"/>
        <v>0</v>
      </c>
      <c s="80">
        <f t="shared" si="12"/>
        <v>0</v>
      </c>
    </row>
    <row r="156" spans="1:9" ht="12">
      <c r="A156" s="38" t="s">
        <v>316</v>
      </c>
      <c s="56"/>
      <c s="39" t="s">
        <v>44</v>
      </c>
      <c s="39" t="s">
        <v>39</v>
      </c>
      <c s="45">
        <v>7110020010</v>
      </c>
      <c s="39" t="s">
        <v>35</v>
      </c>
      <c s="39"/>
      <c s="80">
        <v>0</v>
      </c>
      <c s="80">
        <v>0</v>
      </c>
    </row>
    <row r="157" spans="1:9" ht="12">
      <c r="A157" s="144" t="s">
        <v>51</v>
      </c>
      <c s="148"/>
      <c s="149"/>
      <c s="149"/>
      <c s="149"/>
      <c s="149"/>
      <c s="149"/>
      <c s="150">
        <f>H10+H74+H81+H94+H112+H135+H129+H141+H152+H73</f>
        <v>14023</v>
      </c>
      <c s="150">
        <f>I10+I74+I81+I94+I112+I135+I129+I141+I152+I73</f>
        <v>14784.200000000001</v>
      </c>
    </row>
    <row r="158" spans="1:8" ht="12">
      <c r="A158" s="48"/>
      <c s="51"/>
      <c s="51"/>
      <c s="51"/>
      <c s="147"/>
      <c s="51"/>
      <c r="H158" s="50"/>
    </row>
    <row r="159" spans="1:8" ht="12">
      <c r="A159" s="49"/>
      <c r="H159" s="50"/>
    </row>
    <row r="160" spans="1:11" s="30" customFormat="1" ht="12">
      <c r="A160" s="164"/>
      <c r="C160" s="82"/>
      <c s="82"/>
      <c s="145"/>
      <c s="82"/>
      <c s="82"/>
      <c s="52"/>
      <c s="31"/>
      <c s="31"/>
      <c s="31"/>
    </row>
  </sheetData>
  <mergeCells count="12">
    <mergeCell ref="F8:F9"/>
    <mergeCell ref="G8:G9"/>
    <mergeCell ref="A2:I2"/>
    <mergeCell ref="A3:I3"/>
    <mergeCell ref="A4:I4"/>
    <mergeCell ref="A5:I5"/>
    <mergeCell ref="A7:I7"/>
    <mergeCell ref="A8:A9"/>
    <mergeCell ref="B8:B9"/>
    <mergeCell ref="C8:C9"/>
    <mergeCell ref="D8:D9"/>
    <mergeCell ref="E8:E9"/>
  </mergeCells>
  <pageMargins left="0.78740157480315" right="0.393700787401575" top="0.393700787401575" bottom="0.393700787401575" header="0.511811023622047" footer="0.511811023622047"/>
  <pageSetup orientation="portrait" paperSize="9" scale="7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>
    <tabColor rgb="FF7030A0"/>
  </sheetPr>
  <dimension ref="A1:K179"/>
  <sheetViews>
    <sheetView tabSelected="1" zoomScale="120" zoomScaleNormal="120" workbookViewId="0" topLeftCell="A27">
      <selection pane="topLeft" activeCell="D18" sqref="D18"/>
    </sheetView>
  </sheetViews>
  <sheetFormatPr defaultRowHeight="12"/>
  <cols>
    <col min="1" max="1" width="60.1428571428571" style="30" customWidth="1"/>
    <col min="2" max="2" width="7.57142857142857" style="192" customWidth="1"/>
    <col min="3" max="3" width="7.85714285714286" style="82" customWidth="1"/>
    <col min="4" max="4" width="8" style="82" customWidth="1"/>
    <col min="5" max="5" width="12" style="145" customWidth="1"/>
    <col min="6" max="6" width="7.42857142857143" style="82" customWidth="1"/>
    <col min="7" max="7" width="8.42857142857143" style="82" hidden="1" customWidth="1"/>
    <col min="8" max="8" width="10.5714285714286" style="52" customWidth="1"/>
    <col min="9" max="9" width="8.85714285714286" style="31" customWidth="1"/>
    <col min="10" max="16384" width="9.14285714285714" style="31"/>
  </cols>
  <sheetData>
    <row r="1" spans="7:8" ht="12">
      <c r="G1" s="320"/>
      <c s="320"/>
    </row>
    <row r="2" spans="1:9" s="33" customFormat="1" ht="15.75">
      <c r="A2" s="272" t="s">
        <v>249</v>
      </c>
      <c s="272"/>
      <c s="272"/>
      <c s="272"/>
      <c s="272"/>
      <c s="272"/>
      <c s="272"/>
      <c s="272"/>
      <c s="32"/>
    </row>
    <row r="3" spans="1:9" s="33" customFormat="1" ht="15.75">
      <c r="A3" s="272" t="s">
        <v>141</v>
      </c>
      <c s="272"/>
      <c s="272"/>
      <c s="272"/>
      <c s="272"/>
      <c s="272"/>
      <c s="272"/>
      <c s="272"/>
      <c s="32"/>
    </row>
    <row r="4" spans="1:9" s="33" customFormat="1" ht="15.75">
      <c r="A4" s="272" t="s">
        <v>191</v>
      </c>
      <c s="272"/>
      <c s="272"/>
      <c s="272"/>
      <c s="272"/>
      <c s="272"/>
      <c s="272"/>
      <c s="272"/>
      <c s="32"/>
    </row>
    <row r="5" spans="1:9" s="33" customFormat="1" ht="15">
      <c r="A5" s="266"/>
      <c s="266"/>
      <c s="266"/>
      <c s="266"/>
      <c s="332" t="str">
        <f>Бюджет.ассигнов.№10!A5</f>
        <v>№181 от  «29»  декабря 2025 г.</v>
      </c>
      <c s="332"/>
      <c s="332"/>
      <c s="332"/>
      <c s="32"/>
    </row>
    <row r="6" spans="1:8" ht="12">
      <c r="A6" s="34"/>
      <c s="193"/>
      <c s="34"/>
      <c s="34"/>
      <c s="146"/>
      <c s="34"/>
      <c s="34"/>
      <c s="34"/>
    </row>
    <row r="7" spans="1:11" ht="41.25" customHeight="1">
      <c r="A7" s="319" t="s">
        <v>433</v>
      </c>
      <c s="319"/>
      <c s="319"/>
      <c s="319"/>
      <c s="319"/>
      <c s="319"/>
      <c s="319"/>
      <c s="319"/>
      <c r="K7" s="33"/>
    </row>
    <row r="8" spans="1:8" s="36" customFormat="1" ht="12">
      <c r="A8" s="323" t="s">
        <v>142</v>
      </c>
      <c s="325" t="s">
        <v>119</v>
      </c>
      <c s="327" t="s">
        <v>408</v>
      </c>
      <c s="325" t="s">
        <v>120</v>
      </c>
      <c s="329" t="s">
        <v>143</v>
      </c>
      <c s="329" t="s">
        <v>1</v>
      </c>
      <c s="321" t="s">
        <v>2</v>
      </c>
      <c s="35" t="s">
        <v>56</v>
      </c>
    </row>
    <row r="9" spans="1:8" s="36" customFormat="1" ht="12">
      <c r="A9" s="324"/>
      <c s="326"/>
      <c s="328"/>
      <c s="326"/>
      <c s="330"/>
      <c s="330"/>
      <c s="322"/>
      <c s="37" t="s">
        <v>350</v>
      </c>
    </row>
    <row r="10" spans="1:8" ht="12">
      <c r="A10" s="144" t="s">
        <v>121</v>
      </c>
      <c s="64">
        <v>759</v>
      </c>
      <c s="149" t="s">
        <v>39</v>
      </c>
      <c s="149" t="s">
        <v>67</v>
      </c>
      <c s="149"/>
      <c s="149"/>
      <c s="149"/>
      <c s="150">
        <f>H11+H22+H41+H46+H51</f>
        <v>6770.7999999999993</v>
      </c>
    </row>
    <row r="11" spans="1:8" ht="24">
      <c r="A11" s="38" t="s">
        <v>144</v>
      </c>
      <c s="119">
        <v>759</v>
      </c>
      <c s="39" t="s">
        <v>39</v>
      </c>
      <c s="39" t="s">
        <v>40</v>
      </c>
      <c s="39"/>
      <c s="39"/>
      <c s="39"/>
      <c s="80">
        <f>H16+H12</f>
        <v>1448.5999999999999</v>
      </c>
    </row>
    <row r="12" spans="1:8" ht="36" hidden="1">
      <c r="A12" s="263" t="s">
        <v>147</v>
      </c>
      <c s="119">
        <v>759</v>
      </c>
      <c s="39" t="s">
        <v>39</v>
      </c>
      <c s="39" t="s">
        <v>40</v>
      </c>
      <c s="41" t="s">
        <v>418</v>
      </c>
      <c s="39" t="s">
        <v>148</v>
      </c>
      <c s="39"/>
      <c s="80">
        <f>H13</f>
        <v>0</v>
      </c>
    </row>
    <row r="13" spans="1:8" ht="12" hidden="1">
      <c r="A13" s="263" t="s">
        <v>149</v>
      </c>
      <c s="119">
        <v>759</v>
      </c>
      <c s="39" t="s">
        <v>39</v>
      </c>
      <c s="39" t="s">
        <v>40</v>
      </c>
      <c s="41" t="s">
        <v>418</v>
      </c>
      <c s="39" t="s">
        <v>150</v>
      </c>
      <c s="39"/>
      <c s="80">
        <f>H14+H15</f>
        <v>0</v>
      </c>
    </row>
    <row r="14" spans="1:8" ht="12" hidden="1">
      <c r="A14" s="263" t="s">
        <v>285</v>
      </c>
      <c s="119">
        <v>759</v>
      </c>
      <c s="39" t="s">
        <v>39</v>
      </c>
      <c s="39" t="s">
        <v>40</v>
      </c>
      <c s="41" t="s">
        <v>418</v>
      </c>
      <c s="39" t="s">
        <v>3</v>
      </c>
      <c s="39"/>
      <c s="80">
        <v>0</v>
      </c>
    </row>
    <row r="15" spans="1:8" ht="36" hidden="1">
      <c r="A15" s="263" t="s">
        <v>286</v>
      </c>
      <c s="119">
        <v>759</v>
      </c>
      <c s="39" t="s">
        <v>39</v>
      </c>
      <c s="39" t="s">
        <v>40</v>
      </c>
      <c s="41" t="s">
        <v>418</v>
      </c>
      <c s="39" t="s">
        <v>5</v>
      </c>
      <c s="39"/>
      <c s="80">
        <v>0</v>
      </c>
    </row>
    <row r="16" spans="1:10" ht="24">
      <c r="A16" s="38" t="s">
        <v>283</v>
      </c>
      <c s="119">
        <v>759</v>
      </c>
      <c s="39" t="s">
        <v>39</v>
      </c>
      <c s="39" t="s">
        <v>40</v>
      </c>
      <c s="41" t="s">
        <v>145</v>
      </c>
      <c s="39"/>
      <c s="39"/>
      <c s="80">
        <f>H17</f>
        <v>1448.5999999999999</v>
      </c>
      <c r="J16" s="42"/>
    </row>
    <row r="17" spans="1:8" ht="12">
      <c r="A17" s="38" t="s">
        <v>284</v>
      </c>
      <c s="119">
        <v>759</v>
      </c>
      <c s="39" t="s">
        <v>39</v>
      </c>
      <c s="39" t="s">
        <v>40</v>
      </c>
      <c s="41" t="s">
        <v>146</v>
      </c>
      <c s="39"/>
      <c s="39"/>
      <c s="80">
        <f>H18</f>
        <v>1448.5999999999999</v>
      </c>
    </row>
    <row r="18" spans="1:8" ht="36">
      <c r="A18" s="38" t="s">
        <v>147</v>
      </c>
      <c s="119">
        <v>759</v>
      </c>
      <c s="39" t="s">
        <v>39</v>
      </c>
      <c s="39" t="s">
        <v>40</v>
      </c>
      <c s="41" t="s">
        <v>146</v>
      </c>
      <c s="39" t="s">
        <v>148</v>
      </c>
      <c s="39"/>
      <c s="80">
        <f>SUM(H19)</f>
        <v>1448.5999999999999</v>
      </c>
    </row>
    <row r="19" spans="1:8" ht="12">
      <c r="A19" s="38" t="s">
        <v>149</v>
      </c>
      <c s="119">
        <v>759</v>
      </c>
      <c s="39" t="s">
        <v>39</v>
      </c>
      <c s="39" t="s">
        <v>40</v>
      </c>
      <c s="41" t="s">
        <v>146</v>
      </c>
      <c s="39" t="s">
        <v>150</v>
      </c>
      <c s="39"/>
      <c s="80">
        <f>H20+H21</f>
        <v>1448.5999999999999</v>
      </c>
    </row>
    <row r="20" spans="1:8" ht="12">
      <c r="A20" s="38" t="s">
        <v>285</v>
      </c>
      <c s="119">
        <v>759</v>
      </c>
      <c s="39" t="s">
        <v>39</v>
      </c>
      <c s="39" t="s">
        <v>40</v>
      </c>
      <c s="41" t="s">
        <v>146</v>
      </c>
      <c s="39" t="s">
        <v>3</v>
      </c>
      <c s="39" t="s">
        <v>4</v>
      </c>
      <c s="80">
        <v>1112.5999999999999</v>
      </c>
    </row>
    <row r="21" spans="1:8" ht="36">
      <c r="A21" s="38" t="s">
        <v>286</v>
      </c>
      <c s="119">
        <v>759</v>
      </c>
      <c s="39" t="s">
        <v>39</v>
      </c>
      <c s="39" t="s">
        <v>40</v>
      </c>
      <c s="41" t="s">
        <v>146</v>
      </c>
      <c s="39" t="s">
        <v>5</v>
      </c>
      <c s="39" t="s">
        <v>6</v>
      </c>
      <c s="80">
        <v>336</v>
      </c>
    </row>
    <row r="22" spans="1:8" ht="23.25" customHeight="1">
      <c r="A22" s="38" t="s">
        <v>151</v>
      </c>
      <c s="119">
        <v>759</v>
      </c>
      <c s="39" t="s">
        <v>39</v>
      </c>
      <c s="39" t="s">
        <v>41</v>
      </c>
      <c s="39"/>
      <c s="39"/>
      <c s="39"/>
      <c s="80">
        <f>H29+H33+H36+H23</f>
        <v>4408.3000000000002</v>
      </c>
    </row>
    <row r="23" spans="1:8" ht="36" hidden="1">
      <c r="A23" s="263" t="s">
        <v>147</v>
      </c>
      <c s="119">
        <v>759</v>
      </c>
      <c s="39" t="s">
        <v>39</v>
      </c>
      <c s="39" t="s">
        <v>41</v>
      </c>
      <c s="41" t="s">
        <v>418</v>
      </c>
      <c s="39" t="s">
        <v>148</v>
      </c>
      <c s="39"/>
      <c s="80">
        <f>H24</f>
        <v>0</v>
      </c>
    </row>
    <row r="24" spans="1:8" ht="12" hidden="1">
      <c r="A24" s="263" t="s">
        <v>149</v>
      </c>
      <c s="119">
        <v>759</v>
      </c>
      <c s="39" t="s">
        <v>39</v>
      </c>
      <c s="39" t="s">
        <v>41</v>
      </c>
      <c s="41" t="s">
        <v>418</v>
      </c>
      <c s="39" t="s">
        <v>150</v>
      </c>
      <c s="39"/>
      <c s="80">
        <f>H25+H26</f>
        <v>0</v>
      </c>
    </row>
    <row r="25" spans="1:8" ht="12" hidden="1">
      <c r="A25" s="263" t="s">
        <v>285</v>
      </c>
      <c s="119">
        <v>759</v>
      </c>
      <c s="39" t="s">
        <v>39</v>
      </c>
      <c s="39" t="s">
        <v>41</v>
      </c>
      <c s="41" t="s">
        <v>418</v>
      </c>
      <c s="39" t="s">
        <v>3</v>
      </c>
      <c s="39"/>
      <c s="80">
        <v>0</v>
      </c>
    </row>
    <row r="26" spans="1:8" ht="36" hidden="1">
      <c r="A26" s="263" t="s">
        <v>286</v>
      </c>
      <c s="119">
        <v>759</v>
      </c>
      <c s="39" t="s">
        <v>39</v>
      </c>
      <c s="39" t="s">
        <v>41</v>
      </c>
      <c s="41" t="s">
        <v>418</v>
      </c>
      <c s="39" t="s">
        <v>5</v>
      </c>
      <c s="39"/>
      <c s="80">
        <v>0</v>
      </c>
    </row>
    <row r="27" spans="1:8" ht="24">
      <c r="A27" s="38" t="s">
        <v>287</v>
      </c>
      <c s="119">
        <v>759</v>
      </c>
      <c s="39" t="s">
        <v>39</v>
      </c>
      <c s="39" t="s">
        <v>41</v>
      </c>
      <c s="41" t="s">
        <v>152</v>
      </c>
      <c s="39"/>
      <c s="39"/>
      <c s="80">
        <f>H28</f>
        <v>4408.3000000000002</v>
      </c>
    </row>
    <row r="28" spans="1:8" ht="24">
      <c r="A28" s="38" t="s">
        <v>288</v>
      </c>
      <c s="119">
        <v>759</v>
      </c>
      <c s="39" t="s">
        <v>39</v>
      </c>
      <c s="39" t="s">
        <v>41</v>
      </c>
      <c s="41" t="s">
        <v>153</v>
      </c>
      <c s="39"/>
      <c s="39"/>
      <c s="80">
        <f>SUM(H33+H36+H29)</f>
        <v>4408.3000000000002</v>
      </c>
    </row>
    <row r="29" spans="1:8" ht="36">
      <c r="A29" s="38" t="s">
        <v>147</v>
      </c>
      <c s="119">
        <v>759</v>
      </c>
      <c s="39" t="s">
        <v>39</v>
      </c>
      <c s="39" t="s">
        <v>41</v>
      </c>
      <c s="41" t="s">
        <v>153</v>
      </c>
      <c s="39" t="s">
        <v>148</v>
      </c>
      <c s="39"/>
      <c s="80">
        <f>H30</f>
        <v>4118.3000000000002</v>
      </c>
    </row>
    <row r="30" spans="1:8" ht="12">
      <c r="A30" s="38" t="s">
        <v>149</v>
      </c>
      <c s="119">
        <v>759</v>
      </c>
      <c s="39" t="s">
        <v>39</v>
      </c>
      <c s="39" t="s">
        <v>41</v>
      </c>
      <c s="41" t="s">
        <v>153</v>
      </c>
      <c s="39" t="s">
        <v>150</v>
      </c>
      <c s="39"/>
      <c s="80">
        <f>H31+H32</f>
        <v>4118.3000000000002</v>
      </c>
    </row>
    <row r="31" spans="1:8" ht="12">
      <c r="A31" s="38" t="s">
        <v>285</v>
      </c>
      <c s="119">
        <v>759</v>
      </c>
      <c s="39" t="s">
        <v>39</v>
      </c>
      <c s="39" t="s">
        <v>41</v>
      </c>
      <c s="41" t="s">
        <v>153</v>
      </c>
      <c s="39" t="s">
        <v>3</v>
      </c>
      <c s="39" t="s">
        <v>4</v>
      </c>
      <c s="80">
        <v>3163.0999999999999</v>
      </c>
    </row>
    <row r="32" spans="1:8" ht="36">
      <c r="A32" s="38" t="s">
        <v>286</v>
      </c>
      <c s="119">
        <v>759</v>
      </c>
      <c s="39" t="s">
        <v>39</v>
      </c>
      <c s="39" t="s">
        <v>41</v>
      </c>
      <c s="41" t="s">
        <v>153</v>
      </c>
      <c s="39" t="s">
        <v>5</v>
      </c>
      <c s="39" t="s">
        <v>6</v>
      </c>
      <c s="80">
        <v>955.20000000000005</v>
      </c>
    </row>
    <row r="33" spans="1:8" ht="12">
      <c r="A33" s="38" t="s">
        <v>154</v>
      </c>
      <c s="119">
        <v>759</v>
      </c>
      <c s="39" t="s">
        <v>39</v>
      </c>
      <c s="39" t="s">
        <v>41</v>
      </c>
      <c s="41" t="s">
        <v>153</v>
      </c>
      <c s="39" t="s">
        <v>155</v>
      </c>
      <c s="39"/>
      <c s="80">
        <f>SUM(H34)</f>
        <v>277.5</v>
      </c>
    </row>
    <row r="34" spans="1:8" ht="24">
      <c r="A34" s="38" t="s">
        <v>156</v>
      </c>
      <c s="119">
        <v>759</v>
      </c>
      <c s="39" t="s">
        <v>39</v>
      </c>
      <c s="39" t="s">
        <v>41</v>
      </c>
      <c s="41" t="s">
        <v>153</v>
      </c>
      <c s="39" t="s">
        <v>157</v>
      </c>
      <c s="39"/>
      <c s="80">
        <f>H35</f>
        <v>277.5</v>
      </c>
    </row>
    <row r="35" spans="1:8" ht="12">
      <c r="A35" s="38" t="s">
        <v>289</v>
      </c>
      <c s="119">
        <v>759</v>
      </c>
      <c s="39" t="s">
        <v>39</v>
      </c>
      <c s="39" t="s">
        <v>41</v>
      </c>
      <c s="41" t="s">
        <v>153</v>
      </c>
      <c s="39" t="s">
        <v>7</v>
      </c>
      <c s="39"/>
      <c s="80">
        <v>277.5</v>
      </c>
    </row>
    <row r="36" spans="1:8" ht="12">
      <c r="A36" s="38" t="s">
        <v>159</v>
      </c>
      <c s="207">
        <v>759</v>
      </c>
      <c s="39" t="s">
        <v>39</v>
      </c>
      <c s="39" t="s">
        <v>41</v>
      </c>
      <c s="41" t="s">
        <v>153</v>
      </c>
      <c s="39" t="s">
        <v>83</v>
      </c>
      <c s="39"/>
      <c s="80">
        <f>H37</f>
        <v>12.499999999999998</v>
      </c>
    </row>
    <row r="37" spans="1:8" ht="12">
      <c r="A37" s="38" t="s">
        <v>290</v>
      </c>
      <c s="207">
        <v>759</v>
      </c>
      <c s="39" t="s">
        <v>39</v>
      </c>
      <c s="39" t="s">
        <v>41</v>
      </c>
      <c s="41" t="s">
        <v>153</v>
      </c>
      <c s="39" t="s">
        <v>124</v>
      </c>
      <c s="39"/>
      <c s="80">
        <f>H38+H39+H40</f>
        <v>12.499999999999998</v>
      </c>
    </row>
    <row r="38" spans="1:8" ht="12">
      <c r="A38" s="38" t="s">
        <v>123</v>
      </c>
      <c s="207">
        <v>759</v>
      </c>
      <c s="39" t="s">
        <v>39</v>
      </c>
      <c s="39" t="s">
        <v>41</v>
      </c>
      <c s="41" t="s">
        <v>153</v>
      </c>
      <c s="39" t="s">
        <v>11</v>
      </c>
      <c s="39"/>
      <c s="80">
        <v>2.2999999999999998</v>
      </c>
    </row>
    <row r="39" spans="1:8" ht="12">
      <c r="A39" s="38" t="s">
        <v>291</v>
      </c>
      <c s="207">
        <v>759</v>
      </c>
      <c s="39" t="s">
        <v>39</v>
      </c>
      <c s="39" t="s">
        <v>41</v>
      </c>
      <c s="41" t="s">
        <v>153</v>
      </c>
      <c s="39" t="s">
        <v>12</v>
      </c>
      <c s="39"/>
      <c s="80">
        <v>10.1</v>
      </c>
    </row>
    <row r="40" spans="1:8" ht="12">
      <c r="A40" s="38" t="s">
        <v>292</v>
      </c>
      <c s="207">
        <v>759</v>
      </c>
      <c s="39" t="s">
        <v>39</v>
      </c>
      <c s="39" t="s">
        <v>41</v>
      </c>
      <c s="41" t="s">
        <v>153</v>
      </c>
      <c s="39" t="s">
        <v>14</v>
      </c>
      <c s="39"/>
      <c s="80">
        <v>0.10000000000000001</v>
      </c>
    </row>
    <row r="41" spans="1:8" ht="12">
      <c r="A41" s="38" t="s">
        <v>160</v>
      </c>
      <c s="207">
        <v>759</v>
      </c>
      <c s="39" t="s">
        <v>39</v>
      </c>
      <c s="39" t="s">
        <v>42</v>
      </c>
      <c s="39"/>
      <c s="39"/>
      <c s="39"/>
      <c s="80">
        <f>H42</f>
        <v>291</v>
      </c>
    </row>
    <row r="42" spans="1:8" ht="12">
      <c r="A42" s="38" t="s">
        <v>161</v>
      </c>
      <c s="207">
        <v>759</v>
      </c>
      <c s="39" t="s">
        <v>39</v>
      </c>
      <c s="39" t="s">
        <v>42</v>
      </c>
      <c s="39" t="s">
        <v>162</v>
      </c>
      <c s="39"/>
      <c s="39"/>
      <c s="80">
        <f>H43</f>
        <v>291</v>
      </c>
    </row>
    <row r="43" spans="1:8" ht="24">
      <c r="A43" s="38" t="s">
        <v>163</v>
      </c>
      <c s="207">
        <v>759</v>
      </c>
      <c s="39" t="s">
        <v>39</v>
      </c>
      <c s="39" t="s">
        <v>42</v>
      </c>
      <c s="39" t="s">
        <v>16</v>
      </c>
      <c s="39"/>
      <c s="39"/>
      <c s="80">
        <f>H44</f>
        <v>291</v>
      </c>
    </row>
    <row r="44" spans="1:8" ht="12">
      <c r="A44" s="38" t="s">
        <v>159</v>
      </c>
      <c s="207">
        <v>759</v>
      </c>
      <c s="39" t="s">
        <v>39</v>
      </c>
      <c s="39" t="s">
        <v>42</v>
      </c>
      <c s="39" t="s">
        <v>16</v>
      </c>
      <c s="39" t="s">
        <v>83</v>
      </c>
      <c s="39"/>
      <c s="80">
        <f>H45</f>
        <v>291</v>
      </c>
    </row>
    <row r="45" spans="1:8" ht="12">
      <c r="A45" s="38" t="s">
        <v>126</v>
      </c>
      <c s="207">
        <v>759</v>
      </c>
      <c s="39" t="s">
        <v>39</v>
      </c>
      <c s="39" t="s">
        <v>42</v>
      </c>
      <c s="39" t="s">
        <v>16</v>
      </c>
      <c s="39" t="s">
        <v>15</v>
      </c>
      <c s="39"/>
      <c s="80">
        <v>291</v>
      </c>
    </row>
    <row r="46" spans="1:8" ht="12">
      <c r="A46" s="53" t="s">
        <v>164</v>
      </c>
      <c s="63" t="s">
        <v>346</v>
      </c>
      <c s="39" t="s">
        <v>39</v>
      </c>
      <c s="39" t="s">
        <v>43</v>
      </c>
      <c s="39"/>
      <c s="39"/>
      <c s="40"/>
      <c s="80">
        <f>SUM(H47)</f>
        <v>10</v>
      </c>
    </row>
    <row r="47" spans="1:8" ht="24">
      <c r="A47" s="58" t="s">
        <v>165</v>
      </c>
      <c s="63" t="s">
        <v>346</v>
      </c>
      <c s="39" t="s">
        <v>39</v>
      </c>
      <c s="39" t="s">
        <v>43</v>
      </c>
      <c s="39" t="s">
        <v>17</v>
      </c>
      <c s="39"/>
      <c s="40"/>
      <c s="80">
        <f>SUM(H48)</f>
        <v>10</v>
      </c>
    </row>
    <row r="48" spans="1:8" ht="12">
      <c r="A48" s="53" t="s">
        <v>166</v>
      </c>
      <c s="63" t="s">
        <v>346</v>
      </c>
      <c s="39" t="s">
        <v>39</v>
      </c>
      <c s="39" t="s">
        <v>43</v>
      </c>
      <c s="39" t="s">
        <v>17</v>
      </c>
      <c s="39"/>
      <c s="40"/>
      <c s="80">
        <f>SUM(H49)</f>
        <v>10</v>
      </c>
    </row>
    <row r="49" spans="1:8" ht="12">
      <c r="A49" s="53" t="s">
        <v>159</v>
      </c>
      <c s="63" t="s">
        <v>346</v>
      </c>
      <c s="39" t="s">
        <v>39</v>
      </c>
      <c s="39" t="s">
        <v>43</v>
      </c>
      <c s="39" t="s">
        <v>17</v>
      </c>
      <c s="39" t="s">
        <v>83</v>
      </c>
      <c s="40"/>
      <c s="80">
        <f>SUM(H50)</f>
        <v>10</v>
      </c>
    </row>
    <row r="50" spans="1:8" ht="12">
      <c r="A50" s="53" t="s">
        <v>128</v>
      </c>
      <c s="63" t="s">
        <v>346</v>
      </c>
      <c s="39" t="s">
        <v>39</v>
      </c>
      <c s="39" t="s">
        <v>43</v>
      </c>
      <c s="39" t="s">
        <v>17</v>
      </c>
      <c s="39" t="s">
        <v>18</v>
      </c>
      <c s="40"/>
      <c s="80">
        <v>10</v>
      </c>
    </row>
    <row r="51" spans="1:8" ht="12">
      <c r="A51" s="38" t="s">
        <v>129</v>
      </c>
      <c s="207">
        <v>759</v>
      </c>
      <c s="39" t="s">
        <v>39</v>
      </c>
      <c s="39" t="s">
        <v>44</v>
      </c>
      <c s="39"/>
      <c s="39"/>
      <c s="39"/>
      <c s="80">
        <f>H52+H68+H72+H64+H66</f>
        <v>612.89999999999998</v>
      </c>
    </row>
    <row r="52" spans="1:8" ht="24">
      <c r="A52" s="38" t="s">
        <v>293</v>
      </c>
      <c s="207">
        <v>759</v>
      </c>
      <c s="39" t="s">
        <v>39</v>
      </c>
      <c s="39" t="s">
        <v>44</v>
      </c>
      <c s="260">
        <v>6180000000</v>
      </c>
      <c s="39"/>
      <c s="39"/>
      <c s="80">
        <f>H53</f>
        <v>504.5</v>
      </c>
    </row>
    <row r="53" spans="1:8" ht="12">
      <c r="A53" s="38" t="s">
        <v>167</v>
      </c>
      <c s="207">
        <v>759</v>
      </c>
      <c s="39" t="s">
        <v>39</v>
      </c>
      <c s="39" t="s">
        <v>44</v>
      </c>
      <c s="260">
        <v>6180090000</v>
      </c>
      <c s="39"/>
      <c s="39"/>
      <c s="80">
        <f>H56+H57+H61</f>
        <v>504.5</v>
      </c>
    </row>
    <row r="54" spans="1:8" ht="12">
      <c r="A54" s="38" t="s">
        <v>154</v>
      </c>
      <c s="207">
        <v>759</v>
      </c>
      <c s="39" t="s">
        <v>39</v>
      </c>
      <c s="39" t="s">
        <v>44</v>
      </c>
      <c s="260">
        <v>6180090010</v>
      </c>
      <c s="39" t="s">
        <v>155</v>
      </c>
      <c s="39"/>
      <c s="80">
        <f>SUM(H55)</f>
        <v>479.80000000000001</v>
      </c>
    </row>
    <row r="55" spans="1:8" ht="24">
      <c r="A55" s="38" t="s">
        <v>156</v>
      </c>
      <c s="207">
        <v>759</v>
      </c>
      <c s="39" t="s">
        <v>39</v>
      </c>
      <c s="39" t="s">
        <v>44</v>
      </c>
      <c s="260">
        <v>6180090010</v>
      </c>
      <c s="39" t="s">
        <v>157</v>
      </c>
      <c s="39"/>
      <c s="80">
        <f>SUM(H56)</f>
        <v>479.80000000000001</v>
      </c>
    </row>
    <row r="56" spans="1:9" ht="12">
      <c r="A56" s="38" t="s">
        <v>289</v>
      </c>
      <c s="207">
        <v>759</v>
      </c>
      <c s="39" t="s">
        <v>39</v>
      </c>
      <c s="39" t="s">
        <v>44</v>
      </c>
      <c s="260">
        <v>6180090010</v>
      </c>
      <c s="39" t="s">
        <v>7</v>
      </c>
      <c s="39"/>
      <c s="80">
        <v>479.80000000000001</v>
      </c>
      <c s="189"/>
    </row>
    <row r="57" spans="1:8" ht="12">
      <c r="A57" s="38" t="s">
        <v>159</v>
      </c>
      <c s="207">
        <v>759</v>
      </c>
      <c s="39" t="s">
        <v>39</v>
      </c>
      <c s="39" t="s">
        <v>44</v>
      </c>
      <c s="260">
        <v>6180090010</v>
      </c>
      <c s="39" t="s">
        <v>83</v>
      </c>
      <c s="39"/>
      <c s="80">
        <f>SUM(H58)</f>
        <v>4.7000000000000002</v>
      </c>
    </row>
    <row r="58" spans="1:8" ht="12">
      <c r="A58" s="38" t="s">
        <v>290</v>
      </c>
      <c s="207">
        <v>759</v>
      </c>
      <c s="39" t="s">
        <v>39</v>
      </c>
      <c s="39" t="s">
        <v>44</v>
      </c>
      <c s="260">
        <v>6180090010</v>
      </c>
      <c s="39" t="s">
        <v>124</v>
      </c>
      <c s="39"/>
      <c s="80">
        <f>H59+H60</f>
        <v>4.7000000000000002</v>
      </c>
    </row>
    <row r="59" spans="1:8" ht="12">
      <c r="A59" s="38" t="s">
        <v>123</v>
      </c>
      <c s="207">
        <v>759</v>
      </c>
      <c s="39" t="s">
        <v>39</v>
      </c>
      <c s="39" t="s">
        <v>44</v>
      </c>
      <c s="260">
        <v>6180090010</v>
      </c>
      <c s="39" t="s">
        <v>11</v>
      </c>
      <c s="39"/>
      <c s="80">
        <v>0</v>
      </c>
    </row>
    <row r="60" spans="1:8" ht="12">
      <c r="A60" s="38" t="s">
        <v>292</v>
      </c>
      <c s="207">
        <v>759</v>
      </c>
      <c s="39" t="s">
        <v>39</v>
      </c>
      <c s="39" t="s">
        <v>44</v>
      </c>
      <c s="260">
        <v>6180090010</v>
      </c>
      <c s="39" t="s">
        <v>14</v>
      </c>
      <c s="39"/>
      <c s="80">
        <v>4.7000000000000002</v>
      </c>
    </row>
    <row r="61" spans="1:8" ht="12">
      <c r="A61" s="38" t="s">
        <v>154</v>
      </c>
      <c s="207">
        <v>759</v>
      </c>
      <c s="39" t="s">
        <v>39</v>
      </c>
      <c s="39" t="s">
        <v>44</v>
      </c>
      <c s="261">
        <v>6180090030</v>
      </c>
      <c s="39" t="s">
        <v>155</v>
      </c>
      <c s="39"/>
      <c s="80">
        <f>SUM(H62)</f>
        <v>20</v>
      </c>
    </row>
    <row r="62" spans="1:8" ht="24">
      <c r="A62" s="38" t="s">
        <v>156</v>
      </c>
      <c s="207">
        <v>759</v>
      </c>
      <c s="39" t="s">
        <v>39</v>
      </c>
      <c s="39" t="s">
        <v>44</v>
      </c>
      <c s="261">
        <v>6180090030</v>
      </c>
      <c s="39" t="s">
        <v>157</v>
      </c>
      <c s="39" t="s">
        <v>158</v>
      </c>
      <c s="80">
        <f>H63</f>
        <v>20</v>
      </c>
    </row>
    <row r="63" spans="1:8" ht="12">
      <c r="A63" s="38" t="s">
        <v>294</v>
      </c>
      <c s="207">
        <v>759</v>
      </c>
      <c s="39" t="s">
        <v>39</v>
      </c>
      <c s="39" t="s">
        <v>44</v>
      </c>
      <c s="261">
        <v>6180090030</v>
      </c>
      <c s="39" t="s">
        <v>7</v>
      </c>
      <c s="39" t="s">
        <v>158</v>
      </c>
      <c s="80">
        <v>20</v>
      </c>
    </row>
    <row r="64" spans="1:8" ht="12">
      <c r="A64" s="38" t="s">
        <v>189</v>
      </c>
      <c s="207">
        <v>759</v>
      </c>
      <c s="39" t="s">
        <v>39</v>
      </c>
      <c s="39" t="s">
        <v>44</v>
      </c>
      <c s="260">
        <v>6180000401</v>
      </c>
      <c s="39" t="s">
        <v>90</v>
      </c>
      <c s="39"/>
      <c s="80">
        <f>H65</f>
        <v>71.400000000000006</v>
      </c>
    </row>
    <row r="65" spans="1:8" ht="12">
      <c r="A65" s="38" t="s">
        <v>190</v>
      </c>
      <c s="207">
        <v>759</v>
      </c>
      <c s="39" t="s">
        <v>39</v>
      </c>
      <c s="39" t="s">
        <v>44</v>
      </c>
      <c s="260">
        <v>6180000401</v>
      </c>
      <c s="39" t="s">
        <v>13</v>
      </c>
      <c s="39"/>
      <c s="80">
        <v>71.400000000000006</v>
      </c>
    </row>
    <row r="66" spans="1:8" ht="12">
      <c r="A66" s="38" t="s">
        <v>189</v>
      </c>
      <c s="207">
        <v>759</v>
      </c>
      <c s="39" t="s">
        <v>39</v>
      </c>
      <c s="39" t="s">
        <v>44</v>
      </c>
      <c s="260">
        <v>6180000402</v>
      </c>
      <c s="39" t="s">
        <v>90</v>
      </c>
      <c s="39"/>
      <c s="80">
        <f>H67</f>
        <v>0</v>
      </c>
    </row>
    <row r="67" spans="1:8" ht="12">
      <c r="A67" s="38" t="s">
        <v>190</v>
      </c>
      <c s="207">
        <v>759</v>
      </c>
      <c s="39" t="s">
        <v>39</v>
      </c>
      <c s="39" t="s">
        <v>44</v>
      </c>
      <c s="260">
        <v>6180000402</v>
      </c>
      <c s="39" t="s">
        <v>13</v>
      </c>
      <c s="39"/>
      <c s="80">
        <v>0</v>
      </c>
    </row>
    <row r="68" spans="1:8" ht="24">
      <c r="A68" s="38" t="s">
        <v>133</v>
      </c>
      <c s="207">
        <v>759</v>
      </c>
      <c s="39" t="s">
        <v>39</v>
      </c>
      <c s="39" t="s">
        <v>44</v>
      </c>
      <c s="39" t="s">
        <v>19</v>
      </c>
      <c s="39"/>
      <c s="39"/>
      <c s="80">
        <f>H71</f>
        <v>33</v>
      </c>
    </row>
    <row r="69" spans="1:8" ht="12">
      <c r="A69" s="38" t="s">
        <v>154</v>
      </c>
      <c s="207">
        <v>759</v>
      </c>
      <c s="39" t="s">
        <v>39</v>
      </c>
      <c s="39" t="s">
        <v>44</v>
      </c>
      <c s="39" t="s">
        <v>19</v>
      </c>
      <c s="39" t="s">
        <v>155</v>
      </c>
      <c s="39"/>
      <c s="80">
        <f>SUM(H71)</f>
        <v>33</v>
      </c>
    </row>
    <row r="70" spans="1:8" ht="24">
      <c r="A70" s="38" t="s">
        <v>156</v>
      </c>
      <c s="207">
        <v>759</v>
      </c>
      <c s="39" t="s">
        <v>39</v>
      </c>
      <c s="39" t="s">
        <v>44</v>
      </c>
      <c s="39" t="s">
        <v>19</v>
      </c>
      <c s="39" t="s">
        <v>157</v>
      </c>
      <c s="39"/>
      <c s="80">
        <f>SUM(H71)</f>
        <v>33</v>
      </c>
    </row>
    <row r="71" spans="1:8" ht="12">
      <c r="A71" s="38" t="s">
        <v>289</v>
      </c>
      <c s="207">
        <v>759</v>
      </c>
      <c s="39" t="s">
        <v>39</v>
      </c>
      <c s="39" t="s">
        <v>44</v>
      </c>
      <c s="39" t="s">
        <v>19</v>
      </c>
      <c s="39" t="s">
        <v>7</v>
      </c>
      <c s="39"/>
      <c s="80">
        <v>33</v>
      </c>
    </row>
    <row r="72" spans="1:8" ht="12">
      <c r="A72" s="38" t="s">
        <v>295</v>
      </c>
      <c s="207">
        <v>759</v>
      </c>
      <c s="39" t="s">
        <v>39</v>
      </c>
      <c s="39" t="s">
        <v>44</v>
      </c>
      <c s="39" t="s">
        <v>168</v>
      </c>
      <c s="39"/>
      <c s="39"/>
      <c s="80">
        <f>H73+H77+H81+H85</f>
        <v>4</v>
      </c>
    </row>
    <row r="73" spans="1:8" ht="36">
      <c r="A73" s="246" t="s">
        <v>401</v>
      </c>
      <c s="207">
        <v>759</v>
      </c>
      <c s="39" t="s">
        <v>39</v>
      </c>
      <c s="39" t="s">
        <v>44</v>
      </c>
      <c s="39" t="s">
        <v>403</v>
      </c>
      <c s="39"/>
      <c s="39"/>
      <c s="80">
        <f>H74</f>
        <v>0</v>
      </c>
    </row>
    <row r="74" spans="1:8" ht="14.25" customHeight="1">
      <c r="A74" s="38" t="s">
        <v>154</v>
      </c>
      <c s="207">
        <v>759</v>
      </c>
      <c s="39" t="s">
        <v>39</v>
      </c>
      <c s="39" t="s">
        <v>44</v>
      </c>
      <c s="39" t="s">
        <v>403</v>
      </c>
      <c s="39" t="s">
        <v>155</v>
      </c>
      <c s="39"/>
      <c s="80">
        <f>H75</f>
        <v>0</v>
      </c>
    </row>
    <row r="75" spans="1:8" ht="24">
      <c r="A75" s="38" t="s">
        <v>156</v>
      </c>
      <c s="207">
        <v>759</v>
      </c>
      <c s="39" t="s">
        <v>39</v>
      </c>
      <c s="39" t="s">
        <v>44</v>
      </c>
      <c s="39" t="s">
        <v>403</v>
      </c>
      <c s="39" t="s">
        <v>157</v>
      </c>
      <c s="39"/>
      <c s="80">
        <f>H76</f>
        <v>0</v>
      </c>
    </row>
    <row r="76" spans="1:8" ht="12">
      <c r="A76" s="38" t="s">
        <v>289</v>
      </c>
      <c s="207">
        <v>759</v>
      </c>
      <c s="39" t="s">
        <v>39</v>
      </c>
      <c s="39" t="s">
        <v>44</v>
      </c>
      <c s="39" t="s">
        <v>403</v>
      </c>
      <c s="39" t="s">
        <v>7</v>
      </c>
      <c s="39"/>
      <c s="80">
        <v>0</v>
      </c>
    </row>
    <row r="77" spans="1:8" ht="24">
      <c r="A77" s="251" t="s">
        <v>406</v>
      </c>
      <c s="207">
        <v>759</v>
      </c>
      <c s="39" t="s">
        <v>39</v>
      </c>
      <c s="39" t="s">
        <v>44</v>
      </c>
      <c s="39" t="s">
        <v>404</v>
      </c>
      <c s="39"/>
      <c s="39"/>
      <c s="80">
        <f>H78</f>
        <v>4</v>
      </c>
    </row>
    <row r="78" spans="1:8" ht="12">
      <c r="A78" s="38" t="s">
        <v>154</v>
      </c>
      <c s="207">
        <v>759</v>
      </c>
      <c s="39" t="s">
        <v>39</v>
      </c>
      <c s="39" t="s">
        <v>44</v>
      </c>
      <c s="39" t="s">
        <v>404</v>
      </c>
      <c s="39" t="s">
        <v>155</v>
      </c>
      <c s="39"/>
      <c s="80">
        <f>H79</f>
        <v>4</v>
      </c>
    </row>
    <row r="79" spans="1:8" ht="24">
      <c r="A79" s="38" t="s">
        <v>156</v>
      </c>
      <c s="207">
        <v>759</v>
      </c>
      <c s="39" t="s">
        <v>39</v>
      </c>
      <c s="39" t="s">
        <v>44</v>
      </c>
      <c s="39" t="s">
        <v>404</v>
      </c>
      <c s="39" t="s">
        <v>157</v>
      </c>
      <c s="39"/>
      <c s="80">
        <f>H80</f>
        <v>4</v>
      </c>
    </row>
    <row r="80" spans="1:8" ht="15" customHeight="1">
      <c r="A80" s="38" t="s">
        <v>289</v>
      </c>
      <c s="207">
        <v>759</v>
      </c>
      <c s="39" t="s">
        <v>39</v>
      </c>
      <c s="39" t="s">
        <v>44</v>
      </c>
      <c s="39" t="s">
        <v>404</v>
      </c>
      <c s="39" t="s">
        <v>7</v>
      </c>
      <c s="39"/>
      <c s="80">
        <v>4</v>
      </c>
    </row>
    <row r="81" spans="1:8" ht="27.75" customHeight="1" hidden="1">
      <c r="A81" s="246" t="s">
        <v>347</v>
      </c>
      <c s="207">
        <v>759</v>
      </c>
      <c s="39" t="s">
        <v>39</v>
      </c>
      <c s="39" t="s">
        <v>44</v>
      </c>
      <c s="39" t="s">
        <v>397</v>
      </c>
      <c s="39"/>
      <c s="39"/>
      <c s="80">
        <f>H82</f>
        <v>0</v>
      </c>
    </row>
    <row r="82" spans="1:8" ht="13.5" customHeight="1" hidden="1">
      <c r="A82" s="38" t="s">
        <v>154</v>
      </c>
      <c s="207">
        <v>759</v>
      </c>
      <c s="39" t="s">
        <v>39</v>
      </c>
      <c s="39" t="s">
        <v>44</v>
      </c>
      <c s="39" t="s">
        <v>397</v>
      </c>
      <c s="39" t="s">
        <v>155</v>
      </c>
      <c s="39"/>
      <c s="80">
        <f>H83</f>
        <v>0</v>
      </c>
    </row>
    <row r="83" spans="1:8" ht="23.25" customHeight="1" hidden="1">
      <c r="A83" s="38" t="s">
        <v>156</v>
      </c>
      <c s="207">
        <v>759</v>
      </c>
      <c s="39" t="s">
        <v>39</v>
      </c>
      <c s="39" t="s">
        <v>44</v>
      </c>
      <c s="39" t="s">
        <v>397</v>
      </c>
      <c s="39" t="s">
        <v>157</v>
      </c>
      <c s="39" t="s">
        <v>10</v>
      </c>
      <c s="80">
        <f>H84</f>
        <v>0</v>
      </c>
    </row>
    <row r="84" spans="1:8" ht="14.25" customHeight="1" hidden="1">
      <c r="A84" s="38" t="s">
        <v>289</v>
      </c>
      <c s="207">
        <v>759</v>
      </c>
      <c s="39" t="s">
        <v>39</v>
      </c>
      <c s="39" t="s">
        <v>44</v>
      </c>
      <c s="39" t="s">
        <v>397</v>
      </c>
      <c s="39" t="s">
        <v>7</v>
      </c>
      <c s="39" t="s">
        <v>10</v>
      </c>
      <c s="80">
        <v>0</v>
      </c>
    </row>
    <row r="85" spans="1:8" ht="37.5" customHeight="1" hidden="1">
      <c r="A85" s="246" t="s">
        <v>348</v>
      </c>
      <c s="207">
        <v>759</v>
      </c>
      <c s="39" t="s">
        <v>39</v>
      </c>
      <c s="39" t="s">
        <v>44</v>
      </c>
      <c s="39" t="s">
        <v>398</v>
      </c>
      <c s="39"/>
      <c s="39"/>
      <c s="80">
        <f>H86</f>
        <v>0</v>
      </c>
    </row>
    <row r="86" spans="1:8" ht="12.75" customHeight="1" hidden="1">
      <c r="A86" s="38" t="s">
        <v>154</v>
      </c>
      <c s="207">
        <v>759</v>
      </c>
      <c s="39" t="s">
        <v>39</v>
      </c>
      <c s="39" t="s">
        <v>44</v>
      </c>
      <c s="39" t="s">
        <v>398</v>
      </c>
      <c s="39" t="s">
        <v>155</v>
      </c>
      <c s="39"/>
      <c s="80">
        <f>H87</f>
        <v>0</v>
      </c>
    </row>
    <row r="87" spans="1:8" ht="12" customHeight="1" hidden="1">
      <c r="A87" s="38" t="s">
        <v>156</v>
      </c>
      <c s="207">
        <v>759</v>
      </c>
      <c s="39" t="s">
        <v>39</v>
      </c>
      <c s="39" t="s">
        <v>44</v>
      </c>
      <c s="39" t="s">
        <v>398</v>
      </c>
      <c s="39" t="s">
        <v>157</v>
      </c>
      <c s="39" t="s">
        <v>10</v>
      </c>
      <c s="80">
        <f>H88</f>
        <v>0</v>
      </c>
    </row>
    <row r="88" spans="1:8" ht="13.5" customHeight="1" hidden="1">
      <c r="A88" s="38" t="s">
        <v>289</v>
      </c>
      <c s="207">
        <v>759</v>
      </c>
      <c s="39" t="s">
        <v>39</v>
      </c>
      <c s="39" t="s">
        <v>44</v>
      </c>
      <c s="39" t="s">
        <v>398</v>
      </c>
      <c s="39" t="s">
        <v>7</v>
      </c>
      <c s="39" t="s">
        <v>10</v>
      </c>
      <c s="80">
        <v>0</v>
      </c>
    </row>
    <row r="89" spans="1:8" ht="14.25">
      <c r="A89" s="151" t="s">
        <v>134</v>
      </c>
      <c s="208">
        <v>759</v>
      </c>
      <c s="153" t="s">
        <v>40</v>
      </c>
      <c s="153" t="s">
        <v>67</v>
      </c>
      <c s="153"/>
      <c s="153"/>
      <c s="153"/>
      <c s="154">
        <f>H90</f>
        <v>581.89999999999998</v>
      </c>
    </row>
    <row r="90" spans="1:8" ht="12">
      <c r="A90" s="38" t="s">
        <v>135</v>
      </c>
      <c s="207">
        <v>759</v>
      </c>
      <c s="39" t="s">
        <v>40</v>
      </c>
      <c s="39" t="s">
        <v>45</v>
      </c>
      <c s="39"/>
      <c s="39"/>
      <c s="39"/>
      <c s="80">
        <f>SUM(H91)</f>
        <v>581.89999999999998</v>
      </c>
    </row>
    <row r="91" spans="1:8" ht="24">
      <c r="A91" s="38" t="s">
        <v>169</v>
      </c>
      <c s="207">
        <v>759</v>
      </c>
      <c s="39" t="s">
        <v>40</v>
      </c>
      <c s="39" t="s">
        <v>45</v>
      </c>
      <c s="39" t="s">
        <v>20</v>
      </c>
      <c s="39"/>
      <c s="39"/>
      <c s="80">
        <f>SUM(H92)</f>
        <v>581.89999999999998</v>
      </c>
    </row>
    <row r="92" spans="1:8" ht="36">
      <c r="A92" s="38" t="s">
        <v>147</v>
      </c>
      <c s="207">
        <v>759</v>
      </c>
      <c s="39" t="s">
        <v>40</v>
      </c>
      <c s="39" t="s">
        <v>45</v>
      </c>
      <c s="39" t="s">
        <v>20</v>
      </c>
      <c s="39" t="s">
        <v>148</v>
      </c>
      <c s="39"/>
      <c s="80">
        <f>SUM(H93)</f>
        <v>581.89999999999998</v>
      </c>
    </row>
    <row r="93" spans="1:8" ht="12">
      <c r="A93" s="38" t="s">
        <v>149</v>
      </c>
      <c s="207">
        <v>759</v>
      </c>
      <c s="39" t="s">
        <v>40</v>
      </c>
      <c s="39" t="s">
        <v>45</v>
      </c>
      <c s="39" t="s">
        <v>20</v>
      </c>
      <c s="39" t="s">
        <v>150</v>
      </c>
      <c s="39"/>
      <c s="80">
        <f>H94+H95</f>
        <v>581.89999999999998</v>
      </c>
    </row>
    <row r="94" spans="1:8" ht="12">
      <c r="A94" s="38" t="s">
        <v>285</v>
      </c>
      <c s="207">
        <v>759</v>
      </c>
      <c s="39" t="s">
        <v>40</v>
      </c>
      <c s="39" t="s">
        <v>45</v>
      </c>
      <c s="39" t="s">
        <v>20</v>
      </c>
      <c s="39" t="s">
        <v>3</v>
      </c>
      <c s="39" t="s">
        <v>4</v>
      </c>
      <c s="80">
        <v>446.89999999999998</v>
      </c>
    </row>
    <row r="95" spans="1:8" ht="36">
      <c r="A95" s="38" t="s">
        <v>286</v>
      </c>
      <c s="207">
        <v>759</v>
      </c>
      <c s="39" t="s">
        <v>40</v>
      </c>
      <c s="39" t="s">
        <v>45</v>
      </c>
      <c s="39" t="s">
        <v>20</v>
      </c>
      <c s="39" t="s">
        <v>5</v>
      </c>
      <c s="39" t="s">
        <v>6</v>
      </c>
      <c s="80">
        <v>135</v>
      </c>
    </row>
    <row r="96" spans="1:8" ht="25.5">
      <c r="A96" s="155" t="s">
        <v>296</v>
      </c>
      <c s="209">
        <v>759</v>
      </c>
      <c s="157" t="s">
        <v>45</v>
      </c>
      <c s="157" t="s">
        <v>67</v>
      </c>
      <c s="157"/>
      <c s="157"/>
      <c s="157"/>
      <c s="158">
        <f>H97+H103</f>
        <v>10</v>
      </c>
    </row>
    <row r="97" spans="1:8" s="62" customFormat="1" ht="15">
      <c r="A97" s="38" t="s">
        <v>276</v>
      </c>
      <c s="207">
        <v>759</v>
      </c>
      <c s="39" t="s">
        <v>45</v>
      </c>
      <c s="39" t="s">
        <v>46</v>
      </c>
      <c s="39"/>
      <c s="39"/>
      <c s="39"/>
      <c s="80">
        <f>H98</f>
        <v>5</v>
      </c>
    </row>
    <row r="98" spans="1:8" ht="24">
      <c r="A98" s="38" t="s">
        <v>297</v>
      </c>
      <c s="207">
        <v>759</v>
      </c>
      <c s="39" t="s">
        <v>45</v>
      </c>
      <c s="39" t="s">
        <v>46</v>
      </c>
      <c s="39" t="s">
        <v>170</v>
      </c>
      <c s="39"/>
      <c s="39"/>
      <c s="80">
        <f>H99</f>
        <v>5</v>
      </c>
    </row>
    <row r="99" spans="1:8" ht="24">
      <c r="A99" s="38" t="s">
        <v>297</v>
      </c>
      <c s="207">
        <v>759</v>
      </c>
      <c s="39" t="s">
        <v>45</v>
      </c>
      <c s="39" t="s">
        <v>46</v>
      </c>
      <c s="39" t="s">
        <v>21</v>
      </c>
      <c s="39"/>
      <c s="39"/>
      <c s="80">
        <f>SUM(H100)</f>
        <v>5</v>
      </c>
    </row>
    <row r="100" spans="1:8" ht="12">
      <c r="A100" s="38" t="s">
        <v>154</v>
      </c>
      <c s="207">
        <v>759</v>
      </c>
      <c s="39" t="s">
        <v>45</v>
      </c>
      <c s="39" t="s">
        <v>46</v>
      </c>
      <c s="39" t="s">
        <v>21</v>
      </c>
      <c s="39" t="s">
        <v>155</v>
      </c>
      <c s="39"/>
      <c s="80">
        <f>SUM(H102)</f>
        <v>5</v>
      </c>
    </row>
    <row r="101" spans="1:8" ht="24">
      <c r="A101" s="38" t="s">
        <v>156</v>
      </c>
      <c s="207">
        <v>759</v>
      </c>
      <c s="39" t="s">
        <v>45</v>
      </c>
      <c s="39" t="s">
        <v>46</v>
      </c>
      <c s="39" t="s">
        <v>21</v>
      </c>
      <c s="39" t="s">
        <v>157</v>
      </c>
      <c s="39"/>
      <c s="80">
        <f>SUM(H102)</f>
        <v>5</v>
      </c>
    </row>
    <row r="102" spans="1:8" ht="12">
      <c r="A102" s="38" t="s">
        <v>289</v>
      </c>
      <c s="207">
        <v>759</v>
      </c>
      <c s="39" t="s">
        <v>45</v>
      </c>
      <c s="39" t="s">
        <v>46</v>
      </c>
      <c s="39" t="s">
        <v>21</v>
      </c>
      <c s="39" t="s">
        <v>7</v>
      </c>
      <c s="39"/>
      <c s="80">
        <v>5</v>
      </c>
    </row>
    <row r="103" spans="1:8" ht="24">
      <c r="A103" s="38" t="s">
        <v>277</v>
      </c>
      <c s="207">
        <v>759</v>
      </c>
      <c s="39" t="s">
        <v>45</v>
      </c>
      <c s="39" t="s">
        <v>47</v>
      </c>
      <c s="39"/>
      <c s="39"/>
      <c s="39"/>
      <c s="80">
        <f>H104</f>
        <v>5</v>
      </c>
    </row>
    <row r="104" spans="1:8" ht="12">
      <c r="A104" s="38" t="s">
        <v>298</v>
      </c>
      <c s="207">
        <v>759</v>
      </c>
      <c s="39" t="s">
        <v>45</v>
      </c>
      <c s="39" t="s">
        <v>47</v>
      </c>
      <c s="39" t="s">
        <v>171</v>
      </c>
      <c s="39"/>
      <c s="39"/>
      <c s="80">
        <f>H105</f>
        <v>5</v>
      </c>
    </row>
    <row r="105" spans="1:8" ht="12">
      <c r="A105" s="38" t="s">
        <v>298</v>
      </c>
      <c s="207">
        <v>759</v>
      </c>
      <c s="39" t="s">
        <v>45</v>
      </c>
      <c s="39" t="s">
        <v>47</v>
      </c>
      <c s="39" t="s">
        <v>22</v>
      </c>
      <c s="39"/>
      <c s="39"/>
      <c s="80">
        <f>H106</f>
        <v>5</v>
      </c>
    </row>
    <row r="106" spans="1:8" ht="12">
      <c r="A106" s="38" t="s">
        <v>154</v>
      </c>
      <c s="207">
        <v>759</v>
      </c>
      <c s="39" t="s">
        <v>45</v>
      </c>
      <c s="39" t="s">
        <v>47</v>
      </c>
      <c s="39" t="s">
        <v>22</v>
      </c>
      <c s="39" t="s">
        <v>155</v>
      </c>
      <c s="39"/>
      <c s="80">
        <f>H107</f>
        <v>5</v>
      </c>
    </row>
    <row r="107" spans="1:8" ht="24">
      <c r="A107" s="38" t="s">
        <v>156</v>
      </c>
      <c s="207">
        <v>759</v>
      </c>
      <c s="39" t="s">
        <v>45</v>
      </c>
      <c s="39" t="s">
        <v>47</v>
      </c>
      <c s="39" t="s">
        <v>22</v>
      </c>
      <c s="39" t="s">
        <v>157</v>
      </c>
      <c s="39"/>
      <c s="80">
        <f>H108</f>
        <v>5</v>
      </c>
    </row>
    <row r="108" spans="1:8" ht="12">
      <c r="A108" s="38" t="s">
        <v>289</v>
      </c>
      <c s="207">
        <v>759</v>
      </c>
      <c s="39" t="s">
        <v>45</v>
      </c>
      <c s="39" t="s">
        <v>47</v>
      </c>
      <c s="39" t="s">
        <v>22</v>
      </c>
      <c s="39" t="s">
        <v>7</v>
      </c>
      <c s="39"/>
      <c s="80">
        <v>5</v>
      </c>
    </row>
    <row r="109" spans="1:8" ht="12">
      <c r="A109" s="144" t="s">
        <v>300</v>
      </c>
      <c s="210">
        <v>759</v>
      </c>
      <c s="149" t="s">
        <v>41</v>
      </c>
      <c s="149" t="s">
        <v>67</v>
      </c>
      <c s="149"/>
      <c s="149"/>
      <c s="149"/>
      <c s="150">
        <f>H110+H121</f>
        <v>3031</v>
      </c>
    </row>
    <row r="110" spans="1:8" ht="12">
      <c r="A110" s="38" t="s">
        <v>24</v>
      </c>
      <c s="207">
        <v>759</v>
      </c>
      <c s="39" t="s">
        <v>41</v>
      </c>
      <c s="39" t="s">
        <v>46</v>
      </c>
      <c s="39"/>
      <c s="39"/>
      <c s="39"/>
      <c s="80">
        <f>SUM(H111)</f>
        <v>3011</v>
      </c>
    </row>
    <row r="111" spans="1:8" ht="12">
      <c r="A111" s="38" t="s">
        <v>139</v>
      </c>
      <c s="211">
        <v>759</v>
      </c>
      <c s="39" t="s">
        <v>41</v>
      </c>
      <c s="39" t="s">
        <v>46</v>
      </c>
      <c s="39" t="s">
        <v>168</v>
      </c>
      <c s="39"/>
      <c s="39"/>
      <c s="80">
        <f>SUM(H112)</f>
        <v>3011</v>
      </c>
    </row>
    <row r="112" spans="1:8" ht="24">
      <c r="A112" s="38" t="s">
        <v>172</v>
      </c>
      <c s="207">
        <v>759</v>
      </c>
      <c s="39" t="s">
        <v>41</v>
      </c>
      <c s="39" t="s">
        <v>46</v>
      </c>
      <c s="39" t="s">
        <v>23</v>
      </c>
      <c s="39"/>
      <c s="39"/>
      <c s="80">
        <f>H113+H117</f>
        <v>3011</v>
      </c>
    </row>
    <row r="113" spans="1:8" ht="12">
      <c r="A113" s="38" t="s">
        <v>154</v>
      </c>
      <c s="207">
        <v>759</v>
      </c>
      <c s="39" t="s">
        <v>41</v>
      </c>
      <c s="39" t="s">
        <v>46</v>
      </c>
      <c s="39" t="s">
        <v>23</v>
      </c>
      <c s="39" t="s">
        <v>155</v>
      </c>
      <c s="39"/>
      <c s="80">
        <f>H114</f>
        <v>2311</v>
      </c>
    </row>
    <row r="114" spans="1:8" ht="24">
      <c r="A114" s="38" t="s">
        <v>156</v>
      </c>
      <c s="207">
        <v>759</v>
      </c>
      <c s="39" t="s">
        <v>41</v>
      </c>
      <c s="39" t="s">
        <v>46</v>
      </c>
      <c s="39" t="s">
        <v>23</v>
      </c>
      <c s="39" t="s">
        <v>157</v>
      </c>
      <c s="39"/>
      <c s="80">
        <f>H115+H116</f>
        <v>2311</v>
      </c>
    </row>
    <row r="115" spans="1:8" ht="12">
      <c r="A115" s="38" t="s">
        <v>289</v>
      </c>
      <c s="207">
        <v>759</v>
      </c>
      <c s="39" t="s">
        <v>41</v>
      </c>
      <c s="39" t="s">
        <v>46</v>
      </c>
      <c s="39" t="s">
        <v>23</v>
      </c>
      <c s="39" t="s">
        <v>7</v>
      </c>
      <c s="39"/>
      <c s="80">
        <v>1561</v>
      </c>
    </row>
    <row r="116" spans="1:8" ht="12">
      <c r="A116" s="38" t="s">
        <v>336</v>
      </c>
      <c s="207">
        <v>759</v>
      </c>
      <c s="39" t="s">
        <v>41</v>
      </c>
      <c s="39" t="s">
        <v>46</v>
      </c>
      <c s="39" t="s">
        <v>23</v>
      </c>
      <c s="39" t="s">
        <v>337</v>
      </c>
      <c s="39"/>
      <c s="80">
        <v>750</v>
      </c>
    </row>
    <row r="117" spans="1:8" ht="24">
      <c r="A117" s="38" t="s">
        <v>173</v>
      </c>
      <c s="207">
        <v>759</v>
      </c>
      <c s="39" t="s">
        <v>41</v>
      </c>
      <c s="39" t="s">
        <v>46</v>
      </c>
      <c s="39" t="s">
        <v>25</v>
      </c>
      <c s="39"/>
      <c s="39"/>
      <c s="80">
        <f>H118</f>
        <v>700</v>
      </c>
    </row>
    <row r="118" spans="1:8" ht="12">
      <c r="A118" s="38" t="s">
        <v>154</v>
      </c>
      <c s="207">
        <v>759</v>
      </c>
      <c s="39" t="s">
        <v>41</v>
      </c>
      <c s="39" t="s">
        <v>46</v>
      </c>
      <c s="39" t="s">
        <v>25</v>
      </c>
      <c s="39" t="s">
        <v>155</v>
      </c>
      <c s="39"/>
      <c s="80">
        <f>H119</f>
        <v>700</v>
      </c>
    </row>
    <row r="119" spans="1:8" ht="24">
      <c r="A119" s="38" t="s">
        <v>156</v>
      </c>
      <c s="207">
        <v>759</v>
      </c>
      <c s="39" t="s">
        <v>41</v>
      </c>
      <c s="39" t="s">
        <v>46</v>
      </c>
      <c s="39" t="s">
        <v>25</v>
      </c>
      <c s="39" t="s">
        <v>157</v>
      </c>
      <c s="39"/>
      <c s="80">
        <f>H120</f>
        <v>700</v>
      </c>
    </row>
    <row r="120" spans="1:8" ht="12">
      <c r="A120" s="38" t="s">
        <v>289</v>
      </c>
      <c s="207">
        <v>759</v>
      </c>
      <c s="39" t="s">
        <v>41</v>
      </c>
      <c s="39" t="s">
        <v>46</v>
      </c>
      <c s="39" t="s">
        <v>25</v>
      </c>
      <c s="39" t="s">
        <v>7</v>
      </c>
      <c s="39"/>
      <c s="80">
        <v>700</v>
      </c>
    </row>
    <row r="121" spans="1:8" ht="12">
      <c r="A121" s="38" t="s">
        <v>137</v>
      </c>
      <c s="119">
        <v>759</v>
      </c>
      <c s="39" t="s">
        <v>41</v>
      </c>
      <c s="39" t="s">
        <v>48</v>
      </c>
      <c s="39"/>
      <c s="39"/>
      <c s="39"/>
      <c s="80">
        <f>SUM(H122)</f>
        <v>20</v>
      </c>
    </row>
    <row r="122" spans="1:8" ht="24">
      <c r="A122" s="38" t="s">
        <v>301</v>
      </c>
      <c s="119">
        <v>759</v>
      </c>
      <c s="39" t="s">
        <v>41</v>
      </c>
      <c s="39" t="s">
        <v>48</v>
      </c>
      <c s="39" t="s">
        <v>174</v>
      </c>
      <c s="39"/>
      <c s="39"/>
      <c s="80">
        <f>H123</f>
        <v>20</v>
      </c>
    </row>
    <row r="123" spans="1:8" ht="24">
      <c r="A123" s="38" t="s">
        <v>302</v>
      </c>
      <c s="119">
        <v>759</v>
      </c>
      <c s="39" t="s">
        <v>41</v>
      </c>
      <c s="39" t="s">
        <v>48</v>
      </c>
      <c s="39" t="s">
        <v>26</v>
      </c>
      <c s="39"/>
      <c s="39"/>
      <c s="80">
        <f>H124</f>
        <v>20</v>
      </c>
    </row>
    <row r="124" spans="1:8" ht="12">
      <c r="A124" s="38" t="s">
        <v>154</v>
      </c>
      <c s="207">
        <v>759</v>
      </c>
      <c s="39" t="s">
        <v>41</v>
      </c>
      <c s="39" t="s">
        <v>48</v>
      </c>
      <c s="39" t="s">
        <v>26</v>
      </c>
      <c s="39" t="s">
        <v>155</v>
      </c>
      <c s="39"/>
      <c s="80">
        <f>H125</f>
        <v>20</v>
      </c>
    </row>
    <row r="125" spans="1:8" ht="24">
      <c r="A125" s="38" t="s">
        <v>156</v>
      </c>
      <c s="207">
        <v>759</v>
      </c>
      <c s="39" t="s">
        <v>41</v>
      </c>
      <c s="39" t="s">
        <v>48</v>
      </c>
      <c s="39" t="s">
        <v>26</v>
      </c>
      <c s="39" t="s">
        <v>157</v>
      </c>
      <c s="39"/>
      <c s="80">
        <f>H126</f>
        <v>20</v>
      </c>
    </row>
    <row r="126" spans="1:8" ht="12">
      <c r="A126" s="38" t="s">
        <v>289</v>
      </c>
      <c s="207">
        <v>759</v>
      </c>
      <c s="39" t="s">
        <v>41</v>
      </c>
      <c s="39" t="s">
        <v>48</v>
      </c>
      <c s="39" t="s">
        <v>26</v>
      </c>
      <c s="39" t="s">
        <v>7</v>
      </c>
      <c s="39"/>
      <c s="80">
        <v>20</v>
      </c>
    </row>
    <row r="127" spans="1:8" ht="12">
      <c r="A127" s="144" t="s">
        <v>130</v>
      </c>
      <c s="210">
        <v>759</v>
      </c>
      <c s="149" t="s">
        <v>49</v>
      </c>
      <c s="149" t="s">
        <v>67</v>
      </c>
      <c s="149"/>
      <c s="149"/>
      <c s="149"/>
      <c s="150">
        <f>H128+H138</f>
        <v>931.20000000000005</v>
      </c>
    </row>
    <row r="128" spans="1:8" ht="12">
      <c r="A128" s="38" t="s">
        <v>132</v>
      </c>
      <c s="207">
        <v>759</v>
      </c>
      <c s="39" t="s">
        <v>49</v>
      </c>
      <c s="39" t="s">
        <v>40</v>
      </c>
      <c s="39"/>
      <c s="39"/>
      <c s="39"/>
      <c s="80">
        <f>H129+H135</f>
        <v>713</v>
      </c>
    </row>
    <row r="129" spans="1:8" ht="24">
      <c r="A129" s="38" t="s">
        <v>303</v>
      </c>
      <c s="212">
        <v>759</v>
      </c>
      <c s="39" t="s">
        <v>49</v>
      </c>
      <c s="39" t="s">
        <v>40</v>
      </c>
      <c s="45">
        <v>6840000000</v>
      </c>
      <c s="39"/>
      <c s="39"/>
      <c s="80">
        <f>H130</f>
        <v>700</v>
      </c>
    </row>
    <row r="130" spans="1:8" ht="12">
      <c r="A130" s="44" t="s">
        <v>304</v>
      </c>
      <c s="36">
        <v>759</v>
      </c>
      <c s="187" t="s">
        <v>49</v>
      </c>
      <c s="187" t="s">
        <v>40</v>
      </c>
      <c s="39" t="s">
        <v>27</v>
      </c>
      <c s="187"/>
      <c s="187"/>
      <c s="81">
        <f>H131</f>
        <v>700</v>
      </c>
    </row>
    <row r="131" spans="1:8" ht="12">
      <c r="A131" s="38" t="s">
        <v>154</v>
      </c>
      <c s="207">
        <v>759</v>
      </c>
      <c s="39" t="s">
        <v>49</v>
      </c>
      <c s="39" t="s">
        <v>40</v>
      </c>
      <c s="39" t="s">
        <v>27</v>
      </c>
      <c s="39" t="s">
        <v>155</v>
      </c>
      <c s="39"/>
      <c s="80">
        <f>SUM(H132)</f>
        <v>700</v>
      </c>
    </row>
    <row r="132" spans="1:8" ht="24">
      <c r="A132" s="38" t="s">
        <v>156</v>
      </c>
      <c s="207">
        <v>759</v>
      </c>
      <c s="39" t="s">
        <v>49</v>
      </c>
      <c s="39" t="s">
        <v>40</v>
      </c>
      <c s="39" t="s">
        <v>27</v>
      </c>
      <c s="39" t="s">
        <v>157</v>
      </c>
      <c s="39"/>
      <c s="80">
        <f>H133+H134</f>
        <v>700</v>
      </c>
    </row>
    <row r="133" spans="1:8" ht="12">
      <c r="A133" s="38" t="s">
        <v>289</v>
      </c>
      <c s="207">
        <v>759</v>
      </c>
      <c s="39" t="s">
        <v>49</v>
      </c>
      <c s="39" t="s">
        <v>40</v>
      </c>
      <c s="39" t="s">
        <v>27</v>
      </c>
      <c s="39" t="s">
        <v>7</v>
      </c>
      <c s="39" t="s">
        <v>8</v>
      </c>
      <c s="80">
        <v>200</v>
      </c>
    </row>
    <row r="134" spans="1:8" ht="12">
      <c r="A134" s="38" t="s">
        <v>336</v>
      </c>
      <c s="207">
        <v>759</v>
      </c>
      <c s="39" t="s">
        <v>49</v>
      </c>
      <c s="39" t="s">
        <v>40</v>
      </c>
      <c s="39" t="s">
        <v>27</v>
      </c>
      <c s="39" t="s">
        <v>337</v>
      </c>
      <c s="39"/>
      <c s="80">
        <v>500</v>
      </c>
    </row>
    <row r="135" spans="1:8" ht="12">
      <c r="A135" s="38" t="s">
        <v>154</v>
      </c>
      <c s="207">
        <v>759</v>
      </c>
      <c s="39" t="s">
        <v>49</v>
      </c>
      <c s="39" t="s">
        <v>40</v>
      </c>
      <c s="39" t="s">
        <v>28</v>
      </c>
      <c s="39" t="s">
        <v>155</v>
      </c>
      <c s="39" t="s">
        <v>10</v>
      </c>
      <c s="80">
        <f>H136</f>
        <v>13</v>
      </c>
    </row>
    <row r="136" spans="1:8" ht="24">
      <c r="A136" s="38" t="s">
        <v>156</v>
      </c>
      <c s="207">
        <v>759</v>
      </c>
      <c s="39" t="s">
        <v>49</v>
      </c>
      <c s="39" t="s">
        <v>40</v>
      </c>
      <c s="39" t="s">
        <v>28</v>
      </c>
      <c s="39" t="s">
        <v>157</v>
      </c>
      <c s="39"/>
      <c s="80">
        <f>H137</f>
        <v>13</v>
      </c>
    </row>
    <row r="137" spans="1:8" ht="12">
      <c r="A137" s="38" t="s">
        <v>289</v>
      </c>
      <c s="207">
        <v>759</v>
      </c>
      <c s="39" t="s">
        <v>49</v>
      </c>
      <c s="39" t="s">
        <v>40</v>
      </c>
      <c s="39" t="s">
        <v>28</v>
      </c>
      <c s="39" t="s">
        <v>7</v>
      </c>
      <c s="39" t="s">
        <v>9</v>
      </c>
      <c s="80">
        <v>13</v>
      </c>
    </row>
    <row r="138" spans="1:8" ht="12">
      <c r="A138" s="58" t="s">
        <v>138</v>
      </c>
      <c s="207">
        <v>759</v>
      </c>
      <c s="39" t="s">
        <v>49</v>
      </c>
      <c s="39" t="s">
        <v>45</v>
      </c>
      <c s="39"/>
      <c s="39"/>
      <c s="39"/>
      <c s="80">
        <f>H139</f>
        <v>218.19999999999999</v>
      </c>
    </row>
    <row r="139" spans="1:8" ht="24">
      <c r="A139" s="38" t="s">
        <v>306</v>
      </c>
      <c s="207">
        <v>759</v>
      </c>
      <c s="39" t="s">
        <v>49</v>
      </c>
      <c s="39" t="s">
        <v>45</v>
      </c>
      <c s="39" t="s">
        <v>305</v>
      </c>
      <c s="39"/>
      <c s="39"/>
      <c s="80">
        <f>H140+H145</f>
        <v>218.19999999999999</v>
      </c>
    </row>
    <row r="140" spans="1:8" ht="12">
      <c r="A140" s="38" t="s">
        <v>307</v>
      </c>
      <c s="207">
        <v>759</v>
      </c>
      <c s="39" t="s">
        <v>49</v>
      </c>
      <c s="39" t="s">
        <v>45</v>
      </c>
      <c s="39" t="s">
        <v>29</v>
      </c>
      <c s="39"/>
      <c s="39"/>
      <c s="80">
        <f>SUM(H141)</f>
        <v>218.19999999999999</v>
      </c>
    </row>
    <row r="141" spans="1:8" ht="12">
      <c r="A141" s="38" t="s">
        <v>154</v>
      </c>
      <c s="207">
        <v>759</v>
      </c>
      <c s="39" t="s">
        <v>49</v>
      </c>
      <c s="39" t="s">
        <v>45</v>
      </c>
      <c s="39" t="s">
        <v>29</v>
      </c>
      <c s="39" t="s">
        <v>155</v>
      </c>
      <c s="39"/>
      <c s="80">
        <f>SUM(H142)</f>
        <v>218.19999999999999</v>
      </c>
    </row>
    <row r="142" spans="1:8" ht="24">
      <c r="A142" s="38" t="s">
        <v>156</v>
      </c>
      <c s="207">
        <v>759</v>
      </c>
      <c s="39" t="s">
        <v>49</v>
      </c>
      <c s="39" t="s">
        <v>45</v>
      </c>
      <c s="39" t="s">
        <v>29</v>
      </c>
      <c s="39" t="s">
        <v>157</v>
      </c>
      <c s="39"/>
      <c s="80">
        <f>H143</f>
        <v>218.19999999999999</v>
      </c>
    </row>
    <row r="143" spans="1:8" ht="10.5" customHeight="1">
      <c r="A143" s="38" t="s">
        <v>289</v>
      </c>
      <c s="207">
        <v>759</v>
      </c>
      <c s="39" t="s">
        <v>49</v>
      </c>
      <c s="39" t="s">
        <v>45</v>
      </c>
      <c s="39" t="s">
        <v>29</v>
      </c>
      <c s="39" t="s">
        <v>7</v>
      </c>
      <c s="39"/>
      <c s="80">
        <v>218.19999999999999</v>
      </c>
    </row>
    <row r="144" spans="1:8" ht="36" customHeight="1" hidden="1">
      <c r="A144" s="60" t="s">
        <v>414</v>
      </c>
      <c s="56"/>
      <c s="39" t="s">
        <v>49</v>
      </c>
      <c s="39" t="s">
        <v>45</v>
      </c>
      <c s="39" t="s">
        <v>413</v>
      </c>
      <c s="39"/>
      <c s="39"/>
      <c s="80">
        <f>H145</f>
        <v>0</v>
      </c>
    </row>
    <row r="145" spans="1:8" ht="17.25" customHeight="1" hidden="1">
      <c r="A145" s="38" t="s">
        <v>154</v>
      </c>
      <c s="56"/>
      <c s="39" t="s">
        <v>49</v>
      </c>
      <c s="39" t="s">
        <v>45</v>
      </c>
      <c s="39" t="s">
        <v>413</v>
      </c>
      <c s="39" t="s">
        <v>155</v>
      </c>
      <c s="39"/>
      <c s="80">
        <f>H146</f>
        <v>0</v>
      </c>
    </row>
    <row r="146" spans="1:8" ht="22.5" customHeight="1" hidden="1">
      <c r="A146" s="38" t="s">
        <v>156</v>
      </c>
      <c s="56"/>
      <c s="39" t="s">
        <v>49</v>
      </c>
      <c s="39" t="s">
        <v>45</v>
      </c>
      <c s="39" t="s">
        <v>413</v>
      </c>
      <c s="39" t="s">
        <v>157</v>
      </c>
      <c s="39" t="s">
        <v>10</v>
      </c>
      <c s="80">
        <f>H147</f>
        <v>0</v>
      </c>
    </row>
    <row r="147" spans="1:8" ht="15.75" customHeight="1" hidden="1">
      <c r="A147" s="38" t="s">
        <v>289</v>
      </c>
      <c s="56"/>
      <c s="39" t="s">
        <v>49</v>
      </c>
      <c s="39" t="s">
        <v>45</v>
      </c>
      <c s="39" t="s">
        <v>413</v>
      </c>
      <c s="39" t="s">
        <v>7</v>
      </c>
      <c s="39" t="s">
        <v>10</v>
      </c>
      <c s="80">
        <v>0</v>
      </c>
    </row>
    <row r="148" spans="1:8" ht="12">
      <c r="A148" s="144" t="s">
        <v>175</v>
      </c>
      <c s="213">
        <v>759</v>
      </c>
      <c s="149" t="s">
        <v>50</v>
      </c>
      <c s="149" t="s">
        <v>67</v>
      </c>
      <c s="149"/>
      <c s="149"/>
      <c s="149"/>
      <c s="150">
        <f>H150</f>
        <v>20</v>
      </c>
    </row>
    <row r="149" spans="1:8" ht="12">
      <c r="A149" s="38" t="s">
        <v>176</v>
      </c>
      <c s="45">
        <v>759</v>
      </c>
      <c s="39" t="s">
        <v>50</v>
      </c>
      <c s="39" t="s">
        <v>39</v>
      </c>
      <c s="39"/>
      <c s="39"/>
      <c s="39"/>
      <c s="80">
        <f>H150</f>
        <v>20</v>
      </c>
    </row>
    <row r="150" spans="1:8" ht="24">
      <c r="A150" s="38" t="s">
        <v>308</v>
      </c>
      <c s="45">
        <v>759</v>
      </c>
      <c s="39" t="s">
        <v>50</v>
      </c>
      <c s="39" t="s">
        <v>39</v>
      </c>
      <c s="39" t="s">
        <v>177</v>
      </c>
      <c s="39"/>
      <c s="39"/>
      <c s="80">
        <f>H151</f>
        <v>20</v>
      </c>
    </row>
    <row r="151" spans="1:8" ht="12">
      <c r="A151" s="38" t="s">
        <v>154</v>
      </c>
      <c s="207">
        <v>759</v>
      </c>
      <c s="39" t="s">
        <v>50</v>
      </c>
      <c s="39" t="s">
        <v>39</v>
      </c>
      <c s="39" t="s">
        <v>30</v>
      </c>
      <c s="39" t="s">
        <v>155</v>
      </c>
      <c s="39"/>
      <c s="80">
        <f>H153</f>
        <v>20</v>
      </c>
    </row>
    <row r="152" spans="1:8" ht="24">
      <c r="A152" s="38" t="s">
        <v>156</v>
      </c>
      <c s="207">
        <v>759</v>
      </c>
      <c s="39" t="s">
        <v>50</v>
      </c>
      <c s="39" t="s">
        <v>39</v>
      </c>
      <c s="39" t="s">
        <v>30</v>
      </c>
      <c s="39" t="s">
        <v>157</v>
      </c>
      <c s="39"/>
      <c s="80">
        <f>H153</f>
        <v>20</v>
      </c>
    </row>
    <row r="153" spans="1:8" ht="12">
      <c r="A153" s="38" t="s">
        <v>289</v>
      </c>
      <c s="207">
        <v>759</v>
      </c>
      <c s="39" t="s">
        <v>50</v>
      </c>
      <c s="39" t="s">
        <v>39</v>
      </c>
      <c s="39" t="s">
        <v>30</v>
      </c>
      <c s="39" t="s">
        <v>7</v>
      </c>
      <c s="39"/>
      <c s="80">
        <v>20</v>
      </c>
    </row>
    <row r="154" spans="1:8" ht="12">
      <c r="A154" s="144" t="s">
        <v>131</v>
      </c>
      <c s="210">
        <v>759</v>
      </c>
      <c s="149" t="s">
        <v>47</v>
      </c>
      <c s="149" t="s">
        <v>67</v>
      </c>
      <c s="149"/>
      <c s="149"/>
      <c s="149"/>
      <c s="150">
        <f>H155</f>
        <v>599.60000000000002</v>
      </c>
    </row>
    <row r="155" spans="1:8" ht="12">
      <c r="A155" s="38" t="s">
        <v>31</v>
      </c>
      <c s="207">
        <v>759</v>
      </c>
      <c s="39" t="s">
        <v>47</v>
      </c>
      <c s="39" t="s">
        <v>39</v>
      </c>
      <c s="39"/>
      <c s="39"/>
      <c s="39"/>
      <c s="80">
        <f>H156</f>
        <v>599.60000000000002</v>
      </c>
    </row>
    <row r="156" spans="1:8" ht="12">
      <c r="A156" s="38" t="s">
        <v>309</v>
      </c>
      <c s="207">
        <v>759</v>
      </c>
      <c s="39" t="s">
        <v>47</v>
      </c>
      <c s="39" t="s">
        <v>39</v>
      </c>
      <c s="39" t="s">
        <v>178</v>
      </c>
      <c s="39"/>
      <c s="39"/>
      <c s="80">
        <f>H157</f>
        <v>599.60000000000002</v>
      </c>
    </row>
    <row r="157" spans="1:8" ht="24">
      <c r="A157" s="38" t="s">
        <v>179</v>
      </c>
      <c s="207">
        <v>759</v>
      </c>
      <c s="39" t="s">
        <v>47</v>
      </c>
      <c s="39" t="s">
        <v>39</v>
      </c>
      <c s="39" t="s">
        <v>32</v>
      </c>
      <c s="39"/>
      <c s="39"/>
      <c s="80">
        <f>H158</f>
        <v>599.60000000000002</v>
      </c>
    </row>
    <row r="158" spans="1:8" ht="12">
      <c r="A158" s="38" t="s">
        <v>181</v>
      </c>
      <c s="207">
        <v>759</v>
      </c>
      <c s="39" t="s">
        <v>47</v>
      </c>
      <c s="39" t="s">
        <v>39</v>
      </c>
      <c s="39" t="s">
        <v>32</v>
      </c>
      <c s="39" t="s">
        <v>180</v>
      </c>
      <c s="39"/>
      <c s="80">
        <f>H159</f>
        <v>599.60000000000002</v>
      </c>
    </row>
    <row r="159" spans="1:8" ht="12">
      <c r="A159" s="43" t="s">
        <v>311</v>
      </c>
      <c s="207">
        <v>759</v>
      </c>
      <c s="39" t="s">
        <v>47</v>
      </c>
      <c s="39" t="s">
        <v>39</v>
      </c>
      <c s="39" t="s">
        <v>32</v>
      </c>
      <c s="39" t="s">
        <v>310</v>
      </c>
      <c s="39"/>
      <c s="80">
        <v>599.60000000000002</v>
      </c>
    </row>
    <row r="160" spans="1:8" ht="12">
      <c r="A160" s="144" t="s">
        <v>182</v>
      </c>
      <c s="210">
        <v>759</v>
      </c>
      <c s="149" t="s">
        <v>43</v>
      </c>
      <c s="149" t="s">
        <v>67</v>
      </c>
      <c s="149"/>
      <c s="149"/>
      <c s="149"/>
      <c s="150">
        <f>SUM(H161)</f>
        <v>235</v>
      </c>
    </row>
    <row r="161" spans="1:8" ht="12">
      <c r="A161" s="38" t="s">
        <v>33</v>
      </c>
      <c s="207">
        <v>759</v>
      </c>
      <c s="39" t="s">
        <v>43</v>
      </c>
      <c s="39" t="s">
        <v>40</v>
      </c>
      <c s="39"/>
      <c s="39"/>
      <c s="39"/>
      <c s="80">
        <f>SUM(H162)</f>
        <v>235</v>
      </c>
    </row>
    <row r="162" spans="1:8" ht="12">
      <c r="A162" s="38" t="s">
        <v>312</v>
      </c>
      <c s="207">
        <v>759</v>
      </c>
      <c s="39" t="s">
        <v>43</v>
      </c>
      <c s="39" t="s">
        <v>40</v>
      </c>
      <c s="39" t="s">
        <v>183</v>
      </c>
      <c s="39"/>
      <c s="39"/>
      <c s="80">
        <f>H164+H168</f>
        <v>235</v>
      </c>
    </row>
    <row r="163" spans="1:8" ht="12">
      <c r="A163" s="38" t="s">
        <v>313</v>
      </c>
      <c s="207">
        <v>759</v>
      </c>
      <c s="39" t="s">
        <v>43</v>
      </c>
      <c s="39" t="s">
        <v>40</v>
      </c>
      <c s="39" t="s">
        <v>34</v>
      </c>
      <c s="39"/>
      <c s="39"/>
      <c s="80">
        <f>SUM(H164)</f>
        <v>225</v>
      </c>
    </row>
    <row r="164" spans="1:8" ht="12">
      <c r="A164" s="38" t="s">
        <v>154</v>
      </c>
      <c s="207">
        <v>759</v>
      </c>
      <c s="39" t="s">
        <v>43</v>
      </c>
      <c s="39" t="s">
        <v>40</v>
      </c>
      <c s="39" t="s">
        <v>34</v>
      </c>
      <c s="39" t="s">
        <v>155</v>
      </c>
      <c s="39"/>
      <c s="80">
        <f>SUM(H165)</f>
        <v>225</v>
      </c>
    </row>
    <row r="165" spans="1:8" ht="24">
      <c r="A165" s="38" t="s">
        <v>156</v>
      </c>
      <c s="207">
        <v>759</v>
      </c>
      <c s="39" t="s">
        <v>43</v>
      </c>
      <c s="39" t="s">
        <v>40</v>
      </c>
      <c s="39" t="s">
        <v>34</v>
      </c>
      <c s="39" t="s">
        <v>157</v>
      </c>
      <c s="39"/>
      <c s="80">
        <f>H166</f>
        <v>225</v>
      </c>
    </row>
    <row r="166" spans="1:8" ht="12">
      <c r="A166" s="38" t="s">
        <v>289</v>
      </c>
      <c s="214">
        <v>759</v>
      </c>
      <c s="39" t="s">
        <v>43</v>
      </c>
      <c s="39" t="s">
        <v>40</v>
      </c>
      <c s="39" t="s">
        <v>34</v>
      </c>
      <c s="39" t="s">
        <v>7</v>
      </c>
      <c s="39" t="s">
        <v>10</v>
      </c>
      <c s="80">
        <v>225</v>
      </c>
    </row>
    <row r="167" spans="1:8" ht="24">
      <c r="A167" s="246" t="s">
        <v>402</v>
      </c>
      <c s="214">
        <v>759</v>
      </c>
      <c s="39" t="s">
        <v>43</v>
      </c>
      <c s="39" t="s">
        <v>40</v>
      </c>
      <c s="39" t="s">
        <v>405</v>
      </c>
      <c s="39"/>
      <c s="39"/>
      <c s="80">
        <f>H168</f>
        <v>10</v>
      </c>
    </row>
    <row r="168" spans="1:8" ht="12">
      <c r="A168" s="38" t="s">
        <v>154</v>
      </c>
      <c s="214">
        <v>759</v>
      </c>
      <c s="39" t="s">
        <v>43</v>
      </c>
      <c s="39" t="s">
        <v>40</v>
      </c>
      <c s="39" t="s">
        <v>405</v>
      </c>
      <c s="39" t="s">
        <v>155</v>
      </c>
      <c s="39"/>
      <c s="80">
        <f>H169</f>
        <v>10</v>
      </c>
    </row>
    <row r="169" spans="1:8" ht="24">
      <c r="A169" s="38" t="s">
        <v>156</v>
      </c>
      <c s="214">
        <v>759</v>
      </c>
      <c s="39" t="s">
        <v>43</v>
      </c>
      <c s="39" t="s">
        <v>40</v>
      </c>
      <c s="39" t="s">
        <v>405</v>
      </c>
      <c s="39" t="s">
        <v>157</v>
      </c>
      <c s="39"/>
      <c s="80">
        <f>H170</f>
        <v>10</v>
      </c>
    </row>
    <row r="170" spans="1:8" ht="12">
      <c r="A170" s="38" t="s">
        <v>289</v>
      </c>
      <c s="214">
        <v>759</v>
      </c>
      <c s="39" t="s">
        <v>43</v>
      </c>
      <c s="39" t="s">
        <v>40</v>
      </c>
      <c s="39" t="s">
        <v>405</v>
      </c>
      <c s="39" t="s">
        <v>7</v>
      </c>
      <c s="39"/>
      <c s="80">
        <v>10</v>
      </c>
    </row>
    <row r="171" spans="1:8" ht="24">
      <c r="A171" s="144" t="s">
        <v>314</v>
      </c>
      <c s="210">
        <v>759</v>
      </c>
      <c s="149" t="s">
        <v>44</v>
      </c>
      <c s="149" t="s">
        <v>67</v>
      </c>
      <c s="149"/>
      <c s="149"/>
      <c s="149"/>
      <c s="150">
        <f>H172</f>
        <v>0</v>
      </c>
    </row>
    <row r="172" spans="1:8" ht="12">
      <c r="A172" s="38" t="s">
        <v>36</v>
      </c>
      <c s="207">
        <v>759</v>
      </c>
      <c s="39" t="s">
        <v>44</v>
      </c>
      <c s="39" t="s">
        <v>39</v>
      </c>
      <c s="45">
        <v>7100000000</v>
      </c>
      <c s="39"/>
      <c s="39"/>
      <c s="80">
        <f>H173</f>
        <v>0</v>
      </c>
    </row>
    <row r="173" spans="1:8" ht="12">
      <c r="A173" s="38" t="s">
        <v>315</v>
      </c>
      <c s="207">
        <v>759</v>
      </c>
      <c s="39" t="s">
        <v>44</v>
      </c>
      <c s="39" t="s">
        <v>39</v>
      </c>
      <c s="45">
        <v>7110020010</v>
      </c>
      <c s="39"/>
      <c s="39"/>
      <c s="80">
        <f>H174</f>
        <v>0</v>
      </c>
    </row>
    <row r="174" spans="1:10" ht="12">
      <c r="A174" s="38" t="s">
        <v>184</v>
      </c>
      <c s="207">
        <v>759</v>
      </c>
      <c s="39" t="s">
        <v>44</v>
      </c>
      <c s="39" t="s">
        <v>39</v>
      </c>
      <c s="45">
        <v>7110020010</v>
      </c>
      <c s="39" t="s">
        <v>73</v>
      </c>
      <c s="39"/>
      <c s="80">
        <f>H175</f>
        <v>0</v>
      </c>
      <c r="J174" s="47"/>
    </row>
    <row r="175" spans="1:8" ht="12">
      <c r="A175" s="38" t="s">
        <v>316</v>
      </c>
      <c s="207">
        <v>759</v>
      </c>
      <c s="39" t="s">
        <v>44</v>
      </c>
      <c s="39" t="s">
        <v>39</v>
      </c>
      <c s="45">
        <v>7110020010</v>
      </c>
      <c s="39" t="s">
        <v>35</v>
      </c>
      <c s="39"/>
      <c s="80">
        <v>0</v>
      </c>
    </row>
    <row r="176" spans="1:8" ht="12">
      <c r="A176" s="144" t="s">
        <v>51</v>
      </c>
      <c s="210"/>
      <c s="149"/>
      <c s="149"/>
      <c s="149"/>
      <c s="149"/>
      <c s="149"/>
      <c s="150">
        <f>H10+H89+H96+H109+H127+H154+H148+H160+H171</f>
        <v>12179.5</v>
      </c>
    </row>
    <row r="177" spans="1:8" ht="12">
      <c r="A177" s="48"/>
      <c s="194"/>
      <c s="51"/>
      <c s="51"/>
      <c s="147"/>
      <c s="51"/>
      <c r="H177" s="50"/>
    </row>
    <row r="178" spans="1:8" ht="12">
      <c r="A178" s="49"/>
      <c r="H178" s="50"/>
    </row>
    <row r="179" spans="1:1" ht="12">
      <c r="A179" s="164"/>
    </row>
  </sheetData>
  <mergeCells count="13">
    <mergeCell ref="G8:G9"/>
    <mergeCell ref="A8:A9"/>
    <mergeCell ref="B8:B9"/>
    <mergeCell ref="C8:C9"/>
    <mergeCell ref="D8:D9"/>
    <mergeCell ref="E8:E9"/>
    <mergeCell ref="F8:F9"/>
    <mergeCell ref="A7:H7"/>
    <mergeCell ref="G1:H1"/>
    <mergeCell ref="A2:H2"/>
    <mergeCell ref="A3:H3"/>
    <mergeCell ref="A4:H4"/>
    <mergeCell ref="E5:H5"/>
  </mergeCells>
  <pageMargins left="0.78740157480315" right="0.393700787401575" top="0.393700787401575" bottom="0.393700787401575" header="0.511811023622047" footer="0.511811023622047"/>
  <pageSetup orientation="portrait" paperSize="9" scale="7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>
    <tabColor rgb="FF7030A0"/>
  </sheetPr>
  <dimension ref="A1:K177"/>
  <sheetViews>
    <sheetView tabSelected="1" workbookViewId="0" topLeftCell="A127">
      <selection pane="topLeft" activeCell="D18" sqref="D18"/>
    </sheetView>
  </sheetViews>
  <sheetFormatPr defaultRowHeight="12"/>
  <cols>
    <col min="1" max="1" width="52" style="30" customWidth="1"/>
    <col min="2" max="2" width="8" style="216" customWidth="1"/>
    <col min="3" max="3" width="7.85714285714286" style="82" customWidth="1"/>
    <col min="4" max="4" width="8" style="82" customWidth="1"/>
    <col min="5" max="5" width="12.4285714285714" style="145" customWidth="1"/>
    <col min="6" max="6" width="7.42857142857143" style="82" customWidth="1"/>
    <col min="7" max="7" width="8.42857142857143" style="82" hidden="1" customWidth="1"/>
    <col min="8" max="8" width="10.5714285714286" style="52" customWidth="1"/>
    <col min="9" max="9" width="8.85714285714286" style="31" customWidth="1"/>
    <col min="10" max="16384" width="9.14285714285714" style="31"/>
  </cols>
  <sheetData>
    <row r="1" spans="7:9" ht="12">
      <c r="G1" s="191"/>
      <c s="191"/>
      <c s="33"/>
    </row>
    <row r="2" spans="1:9" s="33" customFormat="1" ht="15.75">
      <c r="A2" s="272" t="s">
        <v>317</v>
      </c>
      <c s="272"/>
      <c s="272"/>
      <c s="272"/>
      <c s="272"/>
      <c s="272"/>
      <c s="272"/>
      <c s="272"/>
      <c s="272"/>
    </row>
    <row r="3" spans="1:9" s="33" customFormat="1" ht="15.75">
      <c r="A3" s="272" t="s">
        <v>141</v>
      </c>
      <c s="272"/>
      <c s="272"/>
      <c s="272"/>
      <c s="272"/>
      <c s="272"/>
      <c s="272"/>
      <c s="272"/>
      <c s="272"/>
    </row>
    <row r="4" spans="1:9" s="33" customFormat="1" ht="15.75">
      <c r="A4" s="272" t="s">
        <v>191</v>
      </c>
      <c s="272"/>
      <c s="272"/>
      <c s="272"/>
      <c s="272"/>
      <c s="272"/>
      <c s="272"/>
      <c s="272"/>
      <c s="272"/>
    </row>
    <row r="5" spans="1:9" s="33" customFormat="1" ht="15">
      <c r="A5" s="282" t="str">
        <f>Ведомствен.структура.№11!E5</f>
        <v>№181 от  «29»  декабря 2025 г.</v>
      </c>
      <c s="282"/>
      <c s="282"/>
      <c s="282"/>
      <c s="282"/>
      <c s="282"/>
      <c s="282"/>
      <c s="282"/>
      <c s="282"/>
    </row>
    <row r="6" spans="1:8" ht="12">
      <c r="A6" s="34"/>
      <c s="217"/>
      <c s="34"/>
      <c s="34"/>
      <c s="146"/>
      <c s="34"/>
      <c s="34"/>
      <c s="34"/>
    </row>
    <row r="7" spans="1:11" ht="40.5" customHeight="1">
      <c r="A7" s="331" t="s">
        <v>434</v>
      </c>
      <c s="331"/>
      <c s="331"/>
      <c s="331"/>
      <c s="331"/>
      <c s="331"/>
      <c s="331"/>
      <c s="331"/>
      <c s="331"/>
      <c r="K7" s="33"/>
    </row>
    <row r="8" spans="1:9" s="36" customFormat="1" ht="12">
      <c r="A8" s="323" t="s">
        <v>142</v>
      </c>
      <c s="323" t="s">
        <v>119</v>
      </c>
      <c s="327" t="s">
        <v>408</v>
      </c>
      <c s="325" t="s">
        <v>120</v>
      </c>
      <c s="329" t="s">
        <v>143</v>
      </c>
      <c s="329" t="s">
        <v>1</v>
      </c>
      <c s="321" t="s">
        <v>2</v>
      </c>
      <c s="35" t="s">
        <v>56</v>
      </c>
      <c s="35" t="s">
        <v>56</v>
      </c>
    </row>
    <row r="9" spans="1:9" s="36" customFormat="1" ht="12">
      <c r="A9" s="324"/>
      <c s="324"/>
      <c s="328"/>
      <c s="326"/>
      <c s="330"/>
      <c s="330"/>
      <c s="322"/>
      <c s="37" t="s">
        <v>399</v>
      </c>
      <c s="37" t="s">
        <v>421</v>
      </c>
    </row>
    <row r="10" spans="1:9" ht="12">
      <c r="A10" s="144" t="s">
        <v>121</v>
      </c>
      <c s="64">
        <v>759</v>
      </c>
      <c s="149" t="s">
        <v>39</v>
      </c>
      <c s="149" t="s">
        <v>67</v>
      </c>
      <c s="149"/>
      <c s="149"/>
      <c s="149"/>
      <c s="150">
        <f>H11+H18+H33+H38+H43</f>
        <v>6668.0999999999995</v>
      </c>
      <c s="150">
        <f>I11+I18+I33+I38+I43</f>
        <v>6902.9000000000005</v>
      </c>
    </row>
    <row r="11" spans="1:9" ht="24">
      <c r="A11" s="38" t="s">
        <v>144</v>
      </c>
      <c s="119">
        <v>759</v>
      </c>
      <c s="39" t="s">
        <v>39</v>
      </c>
      <c s="39" t="s">
        <v>40</v>
      </c>
      <c s="39"/>
      <c s="39"/>
      <c s="39"/>
      <c s="80">
        <f t="shared" si="0" ref="H11:I13">H12</f>
        <v>1506.5999999999999</v>
      </c>
      <c s="80">
        <f t="shared" si="0"/>
        <v>1567</v>
      </c>
    </row>
    <row r="12" spans="1:10" ht="24">
      <c r="A12" s="38" t="s">
        <v>283</v>
      </c>
      <c s="119">
        <v>759</v>
      </c>
      <c s="39" t="s">
        <v>39</v>
      </c>
      <c s="39" t="s">
        <v>40</v>
      </c>
      <c s="41" t="s">
        <v>145</v>
      </c>
      <c s="39"/>
      <c s="39"/>
      <c s="80">
        <f t="shared" si="0"/>
        <v>1506.5999999999999</v>
      </c>
      <c s="80">
        <f t="shared" si="0"/>
        <v>1567</v>
      </c>
      <c s="42"/>
    </row>
    <row r="13" spans="1:9" ht="24">
      <c r="A13" s="38" t="s">
        <v>284</v>
      </c>
      <c s="119">
        <v>759</v>
      </c>
      <c s="39" t="s">
        <v>39</v>
      </c>
      <c s="39" t="s">
        <v>40</v>
      </c>
      <c s="41" t="s">
        <v>146</v>
      </c>
      <c s="39"/>
      <c s="39"/>
      <c s="80">
        <f t="shared" si="0"/>
        <v>1506.5999999999999</v>
      </c>
      <c s="80">
        <f t="shared" si="0"/>
        <v>1567</v>
      </c>
    </row>
    <row r="14" spans="1:9" ht="48">
      <c r="A14" s="38" t="s">
        <v>147</v>
      </c>
      <c s="119">
        <v>759</v>
      </c>
      <c s="39" t="s">
        <v>39</v>
      </c>
      <c s="39" t="s">
        <v>40</v>
      </c>
      <c s="41" t="s">
        <v>146</v>
      </c>
      <c s="39" t="s">
        <v>148</v>
      </c>
      <c s="39"/>
      <c s="80">
        <f>SUM(H15)</f>
        <v>1506.5999999999999</v>
      </c>
      <c s="80">
        <f>SUM(I15)</f>
        <v>1567</v>
      </c>
    </row>
    <row r="15" spans="1:9" ht="24">
      <c r="A15" s="38" t="s">
        <v>149</v>
      </c>
      <c s="119">
        <v>759</v>
      </c>
      <c s="39" t="s">
        <v>39</v>
      </c>
      <c s="39" t="s">
        <v>40</v>
      </c>
      <c s="41" t="s">
        <v>146</v>
      </c>
      <c s="39" t="s">
        <v>150</v>
      </c>
      <c s="39"/>
      <c s="80">
        <f>H16+H17</f>
        <v>1506.5999999999999</v>
      </c>
      <c s="80">
        <f>I16+I17</f>
        <v>1567</v>
      </c>
    </row>
    <row r="16" spans="1:9" ht="12">
      <c r="A16" s="38" t="s">
        <v>285</v>
      </c>
      <c s="119">
        <v>759</v>
      </c>
      <c s="39" t="s">
        <v>39</v>
      </c>
      <c s="39" t="s">
        <v>40</v>
      </c>
      <c s="41" t="s">
        <v>146</v>
      </c>
      <c s="39" t="s">
        <v>3</v>
      </c>
      <c s="39" t="s">
        <v>4</v>
      </c>
      <c s="80">
        <v>1157.0999999999999</v>
      </c>
      <c s="80">
        <v>1203.5</v>
      </c>
    </row>
    <row r="17" spans="1:9" ht="36">
      <c r="A17" s="38" t="s">
        <v>286</v>
      </c>
      <c s="119">
        <v>759</v>
      </c>
      <c s="39" t="s">
        <v>39</v>
      </c>
      <c s="39" t="s">
        <v>40</v>
      </c>
      <c s="41" t="s">
        <v>146</v>
      </c>
      <c s="39" t="s">
        <v>5</v>
      </c>
      <c s="39" t="s">
        <v>6</v>
      </c>
      <c s="80">
        <v>349.5</v>
      </c>
      <c s="80">
        <v>363.5</v>
      </c>
    </row>
    <row r="18" spans="1:9" ht="36">
      <c r="A18" s="38" t="s">
        <v>151</v>
      </c>
      <c s="119">
        <v>759</v>
      </c>
      <c s="39" t="s">
        <v>39</v>
      </c>
      <c s="39" t="s">
        <v>41</v>
      </c>
      <c s="39"/>
      <c s="39"/>
      <c s="39"/>
      <c s="80">
        <f>H21+H25+H28</f>
        <v>4573.3000000000002</v>
      </c>
      <c s="80">
        <f>I21+I25+I28</f>
        <v>4744.8000000000002</v>
      </c>
    </row>
    <row r="19" spans="1:9" ht="24">
      <c r="A19" s="38" t="s">
        <v>287</v>
      </c>
      <c s="119">
        <v>759</v>
      </c>
      <c s="39" t="s">
        <v>39</v>
      </c>
      <c s="39" t="s">
        <v>41</v>
      </c>
      <c s="41" t="s">
        <v>152</v>
      </c>
      <c s="39"/>
      <c s="39"/>
      <c s="80">
        <f>H20</f>
        <v>4573.3000000000002</v>
      </c>
      <c s="80">
        <f>I20</f>
        <v>4744.8000000000002</v>
      </c>
    </row>
    <row r="20" spans="1:9" ht="24">
      <c r="A20" s="38" t="s">
        <v>288</v>
      </c>
      <c s="119">
        <v>759</v>
      </c>
      <c s="39" t="s">
        <v>39</v>
      </c>
      <c s="39" t="s">
        <v>41</v>
      </c>
      <c s="41" t="s">
        <v>153</v>
      </c>
      <c s="39"/>
      <c s="39"/>
      <c s="80">
        <f>SUM(H25+H28+H21)</f>
        <v>4573.3000000000002</v>
      </c>
      <c s="80">
        <f>SUM(I25+I28+I21)</f>
        <v>4744.8000000000002</v>
      </c>
    </row>
    <row r="21" spans="1:9" ht="48">
      <c r="A21" s="38" t="s">
        <v>147</v>
      </c>
      <c s="119">
        <v>759</v>
      </c>
      <c s="39" t="s">
        <v>39</v>
      </c>
      <c s="39" t="s">
        <v>41</v>
      </c>
      <c s="41" t="s">
        <v>153</v>
      </c>
      <c s="39" t="s">
        <v>148</v>
      </c>
      <c s="39"/>
      <c s="80">
        <f>H22</f>
        <v>4283.3000000000002</v>
      </c>
      <c s="80">
        <f>I22</f>
        <v>4454.8000000000002</v>
      </c>
    </row>
    <row r="22" spans="1:9" ht="24">
      <c r="A22" s="38" t="s">
        <v>149</v>
      </c>
      <c s="119">
        <v>759</v>
      </c>
      <c s="39" t="s">
        <v>39</v>
      </c>
      <c s="39" t="s">
        <v>41</v>
      </c>
      <c s="41" t="s">
        <v>153</v>
      </c>
      <c s="39" t="s">
        <v>150</v>
      </c>
      <c s="39"/>
      <c s="80">
        <f>H23+H24</f>
        <v>4283.3000000000002</v>
      </c>
      <c s="80">
        <f>I23+I24</f>
        <v>4454.8000000000002</v>
      </c>
    </row>
    <row r="23" spans="1:9" ht="12">
      <c r="A23" s="38" t="s">
        <v>285</v>
      </c>
      <c s="119">
        <v>759</v>
      </c>
      <c s="39" t="s">
        <v>39</v>
      </c>
      <c s="39" t="s">
        <v>41</v>
      </c>
      <c s="41" t="s">
        <v>153</v>
      </c>
      <c s="39" t="s">
        <v>3</v>
      </c>
      <c s="39" t="s">
        <v>4</v>
      </c>
      <c s="80">
        <v>3289.8000000000002</v>
      </c>
      <c s="80">
        <v>3421.5</v>
      </c>
    </row>
    <row r="24" spans="1:9" ht="36">
      <c r="A24" s="38" t="s">
        <v>286</v>
      </c>
      <c s="119">
        <v>759</v>
      </c>
      <c s="39" t="s">
        <v>39</v>
      </c>
      <c s="39" t="s">
        <v>41</v>
      </c>
      <c s="41" t="s">
        <v>153</v>
      </c>
      <c s="39" t="s">
        <v>5</v>
      </c>
      <c s="39" t="s">
        <v>6</v>
      </c>
      <c s="80">
        <v>993.5</v>
      </c>
      <c s="80">
        <v>1033.3</v>
      </c>
    </row>
    <row r="25" spans="1:9" ht="24">
      <c r="A25" s="38" t="s">
        <v>154</v>
      </c>
      <c s="119">
        <v>759</v>
      </c>
      <c s="39" t="s">
        <v>39</v>
      </c>
      <c s="39" t="s">
        <v>41</v>
      </c>
      <c s="41" t="s">
        <v>153</v>
      </c>
      <c s="39" t="s">
        <v>155</v>
      </c>
      <c s="39"/>
      <c s="80">
        <f>SUM(H26)</f>
        <v>277.5</v>
      </c>
      <c s="80">
        <f>SUM(I26)</f>
        <v>277.5</v>
      </c>
    </row>
    <row r="26" spans="1:9" ht="24">
      <c r="A26" s="38" t="s">
        <v>156</v>
      </c>
      <c s="119">
        <v>759</v>
      </c>
      <c s="39" t="s">
        <v>39</v>
      </c>
      <c s="39" t="s">
        <v>41</v>
      </c>
      <c s="41" t="s">
        <v>153</v>
      </c>
      <c s="39" t="s">
        <v>157</v>
      </c>
      <c s="39"/>
      <c s="80">
        <f>H27</f>
        <v>277.5</v>
      </c>
      <c s="80">
        <f>I27</f>
        <v>277.5</v>
      </c>
    </row>
    <row r="27" spans="1:9" ht="12">
      <c r="A27" s="38" t="s">
        <v>289</v>
      </c>
      <c s="119">
        <v>759</v>
      </c>
      <c s="39" t="s">
        <v>39</v>
      </c>
      <c s="39" t="s">
        <v>41</v>
      </c>
      <c s="41" t="s">
        <v>153</v>
      </c>
      <c s="39" t="s">
        <v>7</v>
      </c>
      <c s="39"/>
      <c s="80">
        <v>277.5</v>
      </c>
      <c s="80">
        <v>277.5</v>
      </c>
    </row>
    <row r="28" spans="1:9" ht="12">
      <c r="A28" s="38" t="s">
        <v>159</v>
      </c>
      <c s="207">
        <v>759</v>
      </c>
      <c s="39" t="s">
        <v>39</v>
      </c>
      <c s="39" t="s">
        <v>41</v>
      </c>
      <c s="41" t="s">
        <v>153</v>
      </c>
      <c s="39" t="s">
        <v>83</v>
      </c>
      <c s="39"/>
      <c s="80">
        <f>H29</f>
        <v>12.499999999999998</v>
      </c>
      <c s="80">
        <f>I29</f>
        <v>12.499999999999998</v>
      </c>
    </row>
    <row r="29" spans="1:9" ht="12">
      <c r="A29" s="38" t="s">
        <v>290</v>
      </c>
      <c s="207">
        <v>759</v>
      </c>
      <c s="39" t="s">
        <v>39</v>
      </c>
      <c s="39" t="s">
        <v>41</v>
      </c>
      <c s="41" t="s">
        <v>153</v>
      </c>
      <c s="39" t="s">
        <v>124</v>
      </c>
      <c s="39"/>
      <c s="80">
        <f>H30+H31+H32</f>
        <v>12.499999999999998</v>
      </c>
      <c s="80">
        <f>I30+I31+I32</f>
        <v>12.499999999999998</v>
      </c>
    </row>
    <row r="30" spans="1:9" ht="12">
      <c r="A30" s="38" t="s">
        <v>123</v>
      </c>
      <c s="207">
        <v>759</v>
      </c>
      <c s="39" t="s">
        <v>39</v>
      </c>
      <c s="39" t="s">
        <v>41</v>
      </c>
      <c s="41" t="s">
        <v>153</v>
      </c>
      <c s="39" t="s">
        <v>11</v>
      </c>
      <c s="39"/>
      <c s="80">
        <v>2.2999999999999998</v>
      </c>
      <c s="80">
        <v>2.2999999999999998</v>
      </c>
    </row>
    <row r="31" spans="1:9" ht="12">
      <c r="A31" s="38" t="s">
        <v>291</v>
      </c>
      <c s="207">
        <v>759</v>
      </c>
      <c s="39" t="s">
        <v>39</v>
      </c>
      <c s="39" t="s">
        <v>41</v>
      </c>
      <c s="41" t="s">
        <v>153</v>
      </c>
      <c s="39" t="s">
        <v>12</v>
      </c>
      <c s="39"/>
      <c s="80">
        <v>10.1</v>
      </c>
      <c s="80">
        <v>10.1</v>
      </c>
    </row>
    <row r="32" spans="1:9" ht="12">
      <c r="A32" s="38" t="s">
        <v>292</v>
      </c>
      <c s="207">
        <v>759</v>
      </c>
      <c s="39" t="s">
        <v>39</v>
      </c>
      <c s="39" t="s">
        <v>41</v>
      </c>
      <c s="41" t="s">
        <v>153</v>
      </c>
      <c s="39" t="s">
        <v>14</v>
      </c>
      <c s="39"/>
      <c s="80">
        <v>0.10000000000000001</v>
      </c>
      <c s="80">
        <v>0.10000000000000001</v>
      </c>
    </row>
    <row r="33" spans="1:9" ht="12">
      <c r="A33" s="38" t="s">
        <v>160</v>
      </c>
      <c s="207">
        <v>759</v>
      </c>
      <c s="39" t="s">
        <v>39</v>
      </c>
      <c s="39" t="s">
        <v>42</v>
      </c>
      <c s="39"/>
      <c s="39"/>
      <c s="39"/>
      <c s="80">
        <f t="shared" si="1" ref="H33:I36">H34</f>
        <v>0</v>
      </c>
      <c s="80">
        <f t="shared" si="1"/>
        <v>0</v>
      </c>
    </row>
    <row r="34" spans="1:9" ht="12">
      <c r="A34" s="38" t="s">
        <v>161</v>
      </c>
      <c s="207">
        <v>759</v>
      </c>
      <c s="39" t="s">
        <v>39</v>
      </c>
      <c s="39" t="s">
        <v>42</v>
      </c>
      <c s="39" t="s">
        <v>162</v>
      </c>
      <c s="39"/>
      <c s="39"/>
      <c s="80">
        <f t="shared" si="1"/>
        <v>0</v>
      </c>
      <c s="80">
        <f t="shared" si="1"/>
        <v>0</v>
      </c>
    </row>
    <row r="35" spans="1:9" ht="24">
      <c r="A35" s="38" t="s">
        <v>163</v>
      </c>
      <c s="207">
        <v>759</v>
      </c>
      <c s="39" t="s">
        <v>39</v>
      </c>
      <c s="39" t="s">
        <v>42</v>
      </c>
      <c s="39" t="s">
        <v>16</v>
      </c>
      <c s="39"/>
      <c s="39"/>
      <c s="80">
        <f t="shared" si="1"/>
        <v>0</v>
      </c>
      <c s="80">
        <f t="shared" si="1"/>
        <v>0</v>
      </c>
    </row>
    <row r="36" spans="1:9" ht="12">
      <c r="A36" s="38" t="s">
        <v>159</v>
      </c>
      <c s="207">
        <v>759</v>
      </c>
      <c s="39" t="s">
        <v>39</v>
      </c>
      <c s="39" t="s">
        <v>42</v>
      </c>
      <c s="39" t="s">
        <v>16</v>
      </c>
      <c s="39" t="s">
        <v>83</v>
      </c>
      <c s="39"/>
      <c s="80">
        <f t="shared" si="1"/>
        <v>0</v>
      </c>
      <c s="80">
        <f t="shared" si="1"/>
        <v>0</v>
      </c>
    </row>
    <row r="37" spans="1:9" ht="12">
      <c r="A37" s="38" t="s">
        <v>126</v>
      </c>
      <c s="207">
        <v>759</v>
      </c>
      <c s="39" t="s">
        <v>39</v>
      </c>
      <c s="39" t="s">
        <v>42</v>
      </c>
      <c s="39" t="s">
        <v>16</v>
      </c>
      <c s="39" t="s">
        <v>15</v>
      </c>
      <c s="39"/>
      <c s="80">
        <v>0</v>
      </c>
      <c s="80">
        <v>0</v>
      </c>
    </row>
    <row r="38" spans="1:9" ht="12">
      <c r="A38" s="53" t="s">
        <v>164</v>
      </c>
      <c s="63" t="s">
        <v>346</v>
      </c>
      <c s="39" t="s">
        <v>39</v>
      </c>
      <c s="39" t="s">
        <v>43</v>
      </c>
      <c s="39"/>
      <c s="39"/>
      <c s="40"/>
      <c s="80">
        <f t="shared" si="2" ref="H38:I41">SUM(H39)</f>
        <v>10</v>
      </c>
      <c s="80">
        <f t="shared" si="2"/>
        <v>10</v>
      </c>
    </row>
    <row r="39" spans="1:9" ht="24">
      <c r="A39" s="58" t="s">
        <v>165</v>
      </c>
      <c s="63" t="s">
        <v>346</v>
      </c>
      <c s="39" t="s">
        <v>39</v>
      </c>
      <c s="39" t="s">
        <v>43</v>
      </c>
      <c s="39" t="s">
        <v>17</v>
      </c>
      <c s="39"/>
      <c s="40"/>
      <c s="80">
        <f t="shared" si="2"/>
        <v>10</v>
      </c>
      <c s="80">
        <f t="shared" si="2"/>
        <v>10</v>
      </c>
    </row>
    <row r="40" spans="1:9" ht="12">
      <c r="A40" s="53" t="s">
        <v>166</v>
      </c>
      <c s="63" t="s">
        <v>346</v>
      </c>
      <c s="39" t="s">
        <v>39</v>
      </c>
      <c s="39" t="s">
        <v>43</v>
      </c>
      <c s="39" t="s">
        <v>17</v>
      </c>
      <c s="39"/>
      <c s="40"/>
      <c s="80">
        <f t="shared" si="2"/>
        <v>10</v>
      </c>
      <c s="80">
        <f t="shared" si="2"/>
        <v>10</v>
      </c>
    </row>
    <row r="41" spans="1:9" ht="12">
      <c r="A41" s="53" t="s">
        <v>159</v>
      </c>
      <c s="63" t="s">
        <v>346</v>
      </c>
      <c s="39" t="s">
        <v>39</v>
      </c>
      <c s="39" t="s">
        <v>43</v>
      </c>
      <c s="39" t="s">
        <v>17</v>
      </c>
      <c s="39" t="s">
        <v>83</v>
      </c>
      <c s="40"/>
      <c s="80">
        <f t="shared" si="2"/>
        <v>10</v>
      </c>
      <c s="80">
        <f t="shared" si="2"/>
        <v>10</v>
      </c>
    </row>
    <row r="42" spans="1:9" ht="12">
      <c r="A42" s="53" t="s">
        <v>128</v>
      </c>
      <c s="63" t="s">
        <v>346</v>
      </c>
      <c s="39" t="s">
        <v>39</v>
      </c>
      <c s="39" t="s">
        <v>43</v>
      </c>
      <c s="39" t="s">
        <v>17</v>
      </c>
      <c s="39" t="s">
        <v>18</v>
      </c>
      <c s="40"/>
      <c s="80">
        <v>10</v>
      </c>
      <c s="80">
        <v>10</v>
      </c>
    </row>
    <row r="43" spans="1:9" ht="12">
      <c r="A43" s="38" t="s">
        <v>129</v>
      </c>
      <c s="207">
        <v>759</v>
      </c>
      <c s="39" t="s">
        <v>39</v>
      </c>
      <c s="39" t="s">
        <v>44</v>
      </c>
      <c s="39"/>
      <c s="39"/>
      <c s="39"/>
      <c s="80">
        <f>H44+H60+H64+H56</f>
        <v>578.20000000000005</v>
      </c>
      <c s="80">
        <f>I44+I60+I64+I56</f>
        <v>581.10000000000002</v>
      </c>
    </row>
    <row r="44" spans="1:9" ht="24">
      <c r="A44" s="38" t="s">
        <v>293</v>
      </c>
      <c s="207">
        <v>759</v>
      </c>
      <c s="39" t="s">
        <v>39</v>
      </c>
      <c s="39" t="s">
        <v>44</v>
      </c>
      <c s="260">
        <v>6180000000</v>
      </c>
      <c s="39"/>
      <c s="39"/>
      <c s="80">
        <f>H45</f>
        <v>471</v>
      </c>
      <c s="80">
        <f>I45</f>
        <v>471</v>
      </c>
    </row>
    <row r="45" spans="1:9" ht="12">
      <c r="A45" s="38" t="s">
        <v>167</v>
      </c>
      <c s="207">
        <v>759</v>
      </c>
      <c s="39" t="s">
        <v>39</v>
      </c>
      <c s="39" t="s">
        <v>44</v>
      </c>
      <c s="260">
        <v>6180090000</v>
      </c>
      <c s="39"/>
      <c s="39"/>
      <c s="80">
        <f>H48+H49+H53</f>
        <v>471</v>
      </c>
      <c s="80">
        <f>I48+I49+I53</f>
        <v>471</v>
      </c>
    </row>
    <row r="46" spans="1:9" ht="24">
      <c r="A46" s="38" t="s">
        <v>154</v>
      </c>
      <c s="207">
        <v>759</v>
      </c>
      <c s="39" t="s">
        <v>39</v>
      </c>
      <c s="39" t="s">
        <v>44</v>
      </c>
      <c s="260">
        <v>6180090010</v>
      </c>
      <c s="39" t="s">
        <v>155</v>
      </c>
      <c s="39"/>
      <c s="80">
        <f>SUM(H47)</f>
        <v>450</v>
      </c>
      <c s="80">
        <f>SUM(I47)</f>
        <v>450</v>
      </c>
    </row>
    <row r="47" spans="1:9" ht="24">
      <c r="A47" s="38" t="s">
        <v>156</v>
      </c>
      <c s="207">
        <v>759</v>
      </c>
      <c s="39" t="s">
        <v>39</v>
      </c>
      <c s="39" t="s">
        <v>44</v>
      </c>
      <c s="260">
        <v>6180090010</v>
      </c>
      <c s="39" t="s">
        <v>157</v>
      </c>
      <c s="39"/>
      <c s="80">
        <f>SUM(H48)</f>
        <v>450</v>
      </c>
      <c s="80">
        <f>SUM(I48)</f>
        <v>450</v>
      </c>
    </row>
    <row r="48" spans="1:9" ht="12">
      <c r="A48" s="38" t="s">
        <v>289</v>
      </c>
      <c s="207">
        <v>759</v>
      </c>
      <c s="39" t="s">
        <v>39</v>
      </c>
      <c s="39" t="s">
        <v>44</v>
      </c>
      <c s="260">
        <v>6180090010</v>
      </c>
      <c s="39" t="s">
        <v>7</v>
      </c>
      <c s="39"/>
      <c s="80">
        <v>450</v>
      </c>
      <c s="80">
        <v>450</v>
      </c>
    </row>
    <row r="49" spans="1:9" ht="12">
      <c r="A49" s="38" t="s">
        <v>159</v>
      </c>
      <c s="207">
        <v>759</v>
      </c>
      <c s="39" t="s">
        <v>39</v>
      </c>
      <c s="39" t="s">
        <v>44</v>
      </c>
      <c s="260">
        <v>6180090010</v>
      </c>
      <c s="39" t="s">
        <v>83</v>
      </c>
      <c s="39"/>
      <c s="80">
        <f>SUM(H50)</f>
        <v>1</v>
      </c>
      <c s="80">
        <f>SUM(I50)</f>
        <v>1</v>
      </c>
    </row>
    <row r="50" spans="1:9" ht="12">
      <c r="A50" s="38" t="s">
        <v>290</v>
      </c>
      <c s="207">
        <v>759</v>
      </c>
      <c s="39" t="s">
        <v>39</v>
      </c>
      <c s="39" t="s">
        <v>44</v>
      </c>
      <c s="260">
        <v>6180090010</v>
      </c>
      <c s="39" t="s">
        <v>124</v>
      </c>
      <c s="39"/>
      <c s="80">
        <f>H51+H52</f>
        <v>1</v>
      </c>
      <c s="80">
        <f>I51+I52</f>
        <v>1</v>
      </c>
    </row>
    <row r="51" spans="1:9" ht="12">
      <c r="A51" s="38" t="s">
        <v>123</v>
      </c>
      <c s="207">
        <v>759</v>
      </c>
      <c s="39" t="s">
        <v>39</v>
      </c>
      <c s="39" t="s">
        <v>44</v>
      </c>
      <c s="260">
        <v>6180090010</v>
      </c>
      <c s="39" t="s">
        <v>11</v>
      </c>
      <c s="39"/>
      <c s="80">
        <v>0</v>
      </c>
      <c s="80">
        <v>0</v>
      </c>
    </row>
    <row r="52" spans="1:9" ht="12">
      <c r="A52" s="38" t="s">
        <v>292</v>
      </c>
      <c s="207">
        <v>759</v>
      </c>
      <c s="39" t="s">
        <v>39</v>
      </c>
      <c s="39" t="s">
        <v>44</v>
      </c>
      <c s="260">
        <v>6180090010</v>
      </c>
      <c s="39" t="s">
        <v>14</v>
      </c>
      <c s="39"/>
      <c s="80">
        <v>1</v>
      </c>
      <c s="80">
        <v>1</v>
      </c>
    </row>
    <row r="53" spans="1:9" ht="24">
      <c r="A53" s="38" t="s">
        <v>154</v>
      </c>
      <c s="207">
        <v>759</v>
      </c>
      <c s="39" t="s">
        <v>39</v>
      </c>
      <c s="39" t="s">
        <v>44</v>
      </c>
      <c s="260">
        <v>6180090030</v>
      </c>
      <c s="39" t="s">
        <v>155</v>
      </c>
      <c s="39"/>
      <c s="80">
        <f>SUM(H54)</f>
        <v>20</v>
      </c>
      <c s="80">
        <f>SUM(I54)</f>
        <v>20</v>
      </c>
    </row>
    <row r="54" spans="1:9" ht="24">
      <c r="A54" s="38" t="s">
        <v>156</v>
      </c>
      <c s="207">
        <v>759</v>
      </c>
      <c s="39" t="s">
        <v>39</v>
      </c>
      <c s="39" t="s">
        <v>44</v>
      </c>
      <c s="260">
        <v>6180090030</v>
      </c>
      <c s="39" t="s">
        <v>157</v>
      </c>
      <c s="39" t="s">
        <v>158</v>
      </c>
      <c s="80">
        <f>H55</f>
        <v>20</v>
      </c>
      <c s="80">
        <f>I55</f>
        <v>20</v>
      </c>
    </row>
    <row r="55" spans="1:9" ht="12">
      <c r="A55" s="38" t="s">
        <v>294</v>
      </c>
      <c s="207">
        <v>759</v>
      </c>
      <c s="39" t="s">
        <v>39</v>
      </c>
      <c s="39" t="s">
        <v>44</v>
      </c>
      <c s="260">
        <v>6180090030</v>
      </c>
      <c s="39" t="s">
        <v>7</v>
      </c>
      <c s="39" t="s">
        <v>158</v>
      </c>
      <c s="80">
        <v>20</v>
      </c>
      <c s="80">
        <v>20</v>
      </c>
    </row>
    <row r="56" spans="1:9" ht="12">
      <c r="A56" s="38" t="s">
        <v>189</v>
      </c>
      <c s="207">
        <v>759</v>
      </c>
      <c s="39" t="s">
        <v>39</v>
      </c>
      <c s="39" t="s">
        <v>44</v>
      </c>
      <c s="260">
        <v>6180000401</v>
      </c>
      <c s="39" t="s">
        <v>90</v>
      </c>
      <c s="39"/>
      <c s="80">
        <f>H57</f>
        <v>74.200000000000003</v>
      </c>
      <c s="80">
        <f>I57</f>
        <v>77.099999999999994</v>
      </c>
    </row>
    <row r="57" spans="1:9" ht="12">
      <c r="A57" s="38" t="s">
        <v>190</v>
      </c>
      <c s="207">
        <v>759</v>
      </c>
      <c s="39" t="s">
        <v>39</v>
      </c>
      <c s="39" t="s">
        <v>44</v>
      </c>
      <c s="260">
        <v>6180000401</v>
      </c>
      <c s="39" t="s">
        <v>13</v>
      </c>
      <c s="39"/>
      <c s="80">
        <v>74.200000000000003</v>
      </c>
      <c s="80">
        <v>77.099999999999994</v>
      </c>
    </row>
    <row r="58" spans="1:9" ht="12">
      <c r="A58" s="38" t="s">
        <v>189</v>
      </c>
      <c s="207">
        <v>759</v>
      </c>
      <c s="39" t="s">
        <v>39</v>
      </c>
      <c s="39" t="s">
        <v>44</v>
      </c>
      <c s="260">
        <v>6180000402</v>
      </c>
      <c s="39" t="s">
        <v>90</v>
      </c>
      <c s="39"/>
      <c s="80">
        <f>H59</f>
        <v>0</v>
      </c>
      <c s="80">
        <f>I59</f>
        <v>0</v>
      </c>
    </row>
    <row r="59" spans="1:9" ht="12">
      <c r="A59" s="38" t="s">
        <v>190</v>
      </c>
      <c s="207">
        <v>759</v>
      </c>
      <c s="39" t="s">
        <v>39</v>
      </c>
      <c s="39" t="s">
        <v>44</v>
      </c>
      <c s="260">
        <v>6180000402</v>
      </c>
      <c s="39" t="s">
        <v>13</v>
      </c>
      <c s="39"/>
      <c s="80">
        <v>0</v>
      </c>
      <c s="80">
        <v>0</v>
      </c>
    </row>
    <row r="60" spans="1:9" ht="24">
      <c r="A60" s="38" t="s">
        <v>133</v>
      </c>
      <c s="207">
        <v>759</v>
      </c>
      <c s="39" t="s">
        <v>39</v>
      </c>
      <c s="39" t="s">
        <v>44</v>
      </c>
      <c s="39" t="s">
        <v>19</v>
      </c>
      <c s="39"/>
      <c s="39"/>
      <c s="80">
        <f>H63</f>
        <v>33</v>
      </c>
      <c s="80">
        <f>I63</f>
        <v>33</v>
      </c>
    </row>
    <row r="61" spans="1:9" ht="24">
      <c r="A61" s="38" t="s">
        <v>154</v>
      </c>
      <c s="207">
        <v>759</v>
      </c>
      <c s="39" t="s">
        <v>39</v>
      </c>
      <c s="39" t="s">
        <v>44</v>
      </c>
      <c s="39" t="s">
        <v>19</v>
      </c>
      <c s="39" t="s">
        <v>155</v>
      </c>
      <c s="39"/>
      <c s="80">
        <f>SUM(H63)</f>
        <v>33</v>
      </c>
      <c s="80">
        <f>SUM(I63)</f>
        <v>33</v>
      </c>
    </row>
    <row r="62" spans="1:9" ht="24">
      <c r="A62" s="38" t="s">
        <v>156</v>
      </c>
      <c s="207">
        <v>759</v>
      </c>
      <c s="39" t="s">
        <v>39</v>
      </c>
      <c s="39" t="s">
        <v>44</v>
      </c>
      <c s="39" t="s">
        <v>19</v>
      </c>
      <c s="39" t="s">
        <v>157</v>
      </c>
      <c s="39"/>
      <c s="80">
        <f>SUM(H63)</f>
        <v>33</v>
      </c>
      <c s="80">
        <f>SUM(I63)</f>
        <v>33</v>
      </c>
    </row>
    <row r="63" spans="1:9" ht="12">
      <c r="A63" s="38" t="s">
        <v>289</v>
      </c>
      <c s="207">
        <v>759</v>
      </c>
      <c s="39" t="s">
        <v>39</v>
      </c>
      <c s="39" t="s">
        <v>44</v>
      </c>
      <c s="39" t="s">
        <v>19</v>
      </c>
      <c s="39" t="s">
        <v>7</v>
      </c>
      <c s="39"/>
      <c s="80">
        <v>33</v>
      </c>
      <c s="80">
        <v>33</v>
      </c>
    </row>
    <row r="64" spans="1:9" ht="12">
      <c r="A64" s="38" t="s">
        <v>295</v>
      </c>
      <c s="207">
        <v>759</v>
      </c>
      <c s="39" t="s">
        <v>39</v>
      </c>
      <c s="39" t="s">
        <v>44</v>
      </c>
      <c s="39" t="s">
        <v>168</v>
      </c>
      <c s="39"/>
      <c s="39"/>
      <c s="80">
        <f>H65+H69</f>
        <v>0</v>
      </c>
      <c s="80">
        <f>I65+I69</f>
        <v>0</v>
      </c>
    </row>
    <row r="65" spans="1:9" ht="0.75" customHeight="1" hidden="1">
      <c r="A65" s="246" t="s">
        <v>401</v>
      </c>
      <c s="207">
        <v>759</v>
      </c>
      <c s="39" t="s">
        <v>39</v>
      </c>
      <c s="39" t="s">
        <v>44</v>
      </c>
      <c s="39" t="s">
        <v>403</v>
      </c>
      <c s="39"/>
      <c s="39"/>
      <c s="80">
        <f t="shared" si="3" ref="H65:I67">H66</f>
        <v>0</v>
      </c>
      <c s="80">
        <f t="shared" si="3"/>
        <v>0</v>
      </c>
    </row>
    <row r="66" spans="1:9" ht="24" hidden="1">
      <c r="A66" s="38" t="s">
        <v>154</v>
      </c>
      <c s="207">
        <v>759</v>
      </c>
      <c s="39" t="s">
        <v>39</v>
      </c>
      <c s="39" t="s">
        <v>44</v>
      </c>
      <c s="39" t="s">
        <v>403</v>
      </c>
      <c s="39" t="s">
        <v>155</v>
      </c>
      <c s="39"/>
      <c s="80">
        <f t="shared" si="3"/>
        <v>0</v>
      </c>
      <c s="80">
        <f t="shared" si="3"/>
        <v>0</v>
      </c>
    </row>
    <row r="67" spans="1:9" ht="24" hidden="1">
      <c r="A67" s="38" t="s">
        <v>156</v>
      </c>
      <c s="207">
        <v>759</v>
      </c>
      <c s="39" t="s">
        <v>39</v>
      </c>
      <c s="39" t="s">
        <v>44</v>
      </c>
      <c s="39" t="s">
        <v>403</v>
      </c>
      <c s="39" t="s">
        <v>157</v>
      </c>
      <c s="39" t="s">
        <v>10</v>
      </c>
      <c s="80">
        <f t="shared" si="3"/>
        <v>0</v>
      </c>
      <c s="80">
        <f t="shared" si="3"/>
        <v>0</v>
      </c>
    </row>
    <row r="68" spans="1:9" ht="12" hidden="1">
      <c r="A68" s="38" t="s">
        <v>289</v>
      </c>
      <c s="207">
        <v>759</v>
      </c>
      <c s="39" t="s">
        <v>39</v>
      </c>
      <c s="39" t="s">
        <v>44</v>
      </c>
      <c s="39" t="s">
        <v>403</v>
      </c>
      <c s="39" t="s">
        <v>7</v>
      </c>
      <c s="39" t="s">
        <v>10</v>
      </c>
      <c s="80">
        <v>0</v>
      </c>
      <c s="80">
        <v>0</v>
      </c>
    </row>
    <row r="69" spans="1:9" ht="24" hidden="1">
      <c r="A69" s="251" t="s">
        <v>406</v>
      </c>
      <c s="207">
        <v>759</v>
      </c>
      <c s="39" t="s">
        <v>39</v>
      </c>
      <c s="39" t="s">
        <v>44</v>
      </c>
      <c s="39" t="s">
        <v>404</v>
      </c>
      <c s="39"/>
      <c s="39"/>
      <c s="80">
        <f t="shared" si="4" ref="H69:I71">H70</f>
        <v>0</v>
      </c>
      <c s="80">
        <f t="shared" si="4"/>
        <v>0</v>
      </c>
    </row>
    <row r="70" spans="1:9" ht="24" hidden="1">
      <c r="A70" s="38" t="s">
        <v>154</v>
      </c>
      <c s="207">
        <v>759</v>
      </c>
      <c s="39" t="s">
        <v>39</v>
      </c>
      <c s="39" t="s">
        <v>44</v>
      </c>
      <c s="39" t="s">
        <v>404</v>
      </c>
      <c s="39" t="s">
        <v>155</v>
      </c>
      <c s="39"/>
      <c s="80">
        <f t="shared" si="4"/>
        <v>0</v>
      </c>
      <c s="80">
        <f t="shared" si="4"/>
        <v>0</v>
      </c>
    </row>
    <row r="71" spans="1:9" ht="24" hidden="1">
      <c r="A71" s="38" t="s">
        <v>156</v>
      </c>
      <c s="207">
        <v>759</v>
      </c>
      <c s="39" t="s">
        <v>39</v>
      </c>
      <c s="39" t="s">
        <v>44</v>
      </c>
      <c s="39" t="s">
        <v>404</v>
      </c>
      <c s="39" t="s">
        <v>157</v>
      </c>
      <c s="39"/>
      <c s="80">
        <f t="shared" si="4"/>
        <v>0</v>
      </c>
      <c s="80">
        <f t="shared" si="4"/>
        <v>0</v>
      </c>
    </row>
    <row r="72" spans="1:9" ht="12" hidden="1">
      <c r="A72" s="38" t="s">
        <v>289</v>
      </c>
      <c s="207">
        <v>759</v>
      </c>
      <c s="39" t="s">
        <v>39</v>
      </c>
      <c s="39" t="s">
        <v>44</v>
      </c>
      <c s="39" t="s">
        <v>404</v>
      </c>
      <c s="39" t="s">
        <v>7</v>
      </c>
      <c s="39"/>
      <c s="80">
        <v>0</v>
      </c>
      <c s="80">
        <v>0</v>
      </c>
    </row>
    <row r="73" spans="1:9" ht="12.75">
      <c r="A73" s="160" t="s">
        <v>254</v>
      </c>
      <c s="218">
        <v>759</v>
      </c>
      <c s="162"/>
      <c s="162"/>
      <c s="163" t="s">
        <v>255</v>
      </c>
      <c s="162"/>
      <c s="162"/>
      <c s="215">
        <v>333.60000000000002</v>
      </c>
      <c s="215">
        <v>696.70000000000005</v>
      </c>
    </row>
    <row r="74" spans="1:9" ht="14.25">
      <c r="A74" s="151" t="s">
        <v>134</v>
      </c>
      <c s="208">
        <v>759</v>
      </c>
      <c s="153" t="s">
        <v>40</v>
      </c>
      <c s="153" t="s">
        <v>67</v>
      </c>
      <c s="153"/>
      <c s="153"/>
      <c s="153"/>
      <c s="154">
        <f>H75</f>
        <v>646.29999999999995</v>
      </c>
      <c s="154">
        <f>I75</f>
        <v>816.39999999999998</v>
      </c>
    </row>
    <row r="75" spans="1:9" ht="12">
      <c r="A75" s="38" t="s">
        <v>135</v>
      </c>
      <c s="207">
        <v>759</v>
      </c>
      <c s="39" t="s">
        <v>40</v>
      </c>
      <c s="39" t="s">
        <v>45</v>
      </c>
      <c s="39"/>
      <c s="39"/>
      <c s="39"/>
      <c s="80">
        <f t="shared" si="5" ref="H75:I77">SUM(H76)</f>
        <v>646.29999999999995</v>
      </c>
      <c s="80">
        <f t="shared" si="5"/>
        <v>816.39999999999998</v>
      </c>
    </row>
    <row r="76" spans="1:9" ht="24">
      <c r="A76" s="38" t="s">
        <v>169</v>
      </c>
      <c s="207">
        <v>759</v>
      </c>
      <c s="39" t="s">
        <v>40</v>
      </c>
      <c s="39" t="s">
        <v>45</v>
      </c>
      <c s="39" t="s">
        <v>20</v>
      </c>
      <c s="39"/>
      <c s="39"/>
      <c s="80">
        <f t="shared" si="5"/>
        <v>646.29999999999995</v>
      </c>
      <c s="80">
        <f t="shared" si="5"/>
        <v>816.39999999999998</v>
      </c>
    </row>
    <row r="77" spans="1:9" ht="48">
      <c r="A77" s="38" t="s">
        <v>147</v>
      </c>
      <c s="207">
        <v>759</v>
      </c>
      <c s="39" t="s">
        <v>40</v>
      </c>
      <c s="39" t="s">
        <v>45</v>
      </c>
      <c s="39" t="s">
        <v>20</v>
      </c>
      <c s="39" t="s">
        <v>148</v>
      </c>
      <c s="39"/>
      <c s="80">
        <f t="shared" si="5"/>
        <v>646.29999999999995</v>
      </c>
      <c s="80">
        <f t="shared" si="5"/>
        <v>816.39999999999998</v>
      </c>
    </row>
    <row r="78" spans="1:9" ht="24">
      <c r="A78" s="38" t="s">
        <v>149</v>
      </c>
      <c s="207">
        <v>759</v>
      </c>
      <c s="39" t="s">
        <v>40</v>
      </c>
      <c s="39" t="s">
        <v>45</v>
      </c>
      <c s="39" t="s">
        <v>20</v>
      </c>
      <c s="39" t="s">
        <v>150</v>
      </c>
      <c s="39"/>
      <c s="80">
        <f>H79+H80</f>
        <v>646.29999999999995</v>
      </c>
      <c s="80">
        <f>I79+I80</f>
        <v>816.39999999999998</v>
      </c>
    </row>
    <row r="79" spans="1:9" ht="12">
      <c r="A79" s="38" t="s">
        <v>285</v>
      </c>
      <c s="207">
        <v>759</v>
      </c>
      <c s="39" t="s">
        <v>40</v>
      </c>
      <c s="39" t="s">
        <v>45</v>
      </c>
      <c s="39" t="s">
        <v>20</v>
      </c>
      <c s="39" t="s">
        <v>3</v>
      </c>
      <c s="39" t="s">
        <v>4</v>
      </c>
      <c s="80">
        <v>496.39999999999998</v>
      </c>
      <c s="80">
        <v>627</v>
      </c>
    </row>
    <row r="80" spans="1:9" ht="36">
      <c r="A80" s="38" t="s">
        <v>286</v>
      </c>
      <c s="207">
        <v>759</v>
      </c>
      <c s="39" t="s">
        <v>40</v>
      </c>
      <c s="39" t="s">
        <v>45</v>
      </c>
      <c s="39" t="s">
        <v>20</v>
      </c>
      <c s="39" t="s">
        <v>5</v>
      </c>
      <c s="39" t="s">
        <v>6</v>
      </c>
      <c s="80">
        <v>149.90000000000001</v>
      </c>
      <c s="80">
        <v>189.40000000000001</v>
      </c>
    </row>
    <row r="81" spans="1:9" ht="25.5">
      <c r="A81" s="155" t="s">
        <v>296</v>
      </c>
      <c s="209">
        <v>759</v>
      </c>
      <c s="157" t="s">
        <v>45</v>
      </c>
      <c s="157" t="s">
        <v>67</v>
      </c>
      <c s="157"/>
      <c s="157"/>
      <c s="157"/>
      <c s="158">
        <f>H82+H88</f>
        <v>10</v>
      </c>
      <c s="158">
        <f>I82+I88</f>
        <v>10</v>
      </c>
    </row>
    <row r="82" spans="1:9" ht="12">
      <c r="A82" s="38" t="s">
        <v>276</v>
      </c>
      <c s="207">
        <v>759</v>
      </c>
      <c s="39" t="s">
        <v>45</v>
      </c>
      <c s="39" t="s">
        <v>46</v>
      </c>
      <c s="39"/>
      <c s="39"/>
      <c s="39"/>
      <c s="80">
        <f>H83</f>
        <v>5</v>
      </c>
      <c s="80">
        <f>I83</f>
        <v>5</v>
      </c>
    </row>
    <row r="83" spans="1:9" ht="24">
      <c r="A83" s="38" t="s">
        <v>297</v>
      </c>
      <c s="207">
        <v>759</v>
      </c>
      <c s="39" t="s">
        <v>45</v>
      </c>
      <c s="39" t="s">
        <v>46</v>
      </c>
      <c s="39" t="s">
        <v>170</v>
      </c>
      <c s="39"/>
      <c s="39"/>
      <c s="80">
        <f>H84</f>
        <v>5</v>
      </c>
      <c s="80">
        <f>I84</f>
        <v>5</v>
      </c>
    </row>
    <row r="84" spans="1:9" ht="24">
      <c r="A84" s="38" t="s">
        <v>297</v>
      </c>
      <c s="207">
        <v>759</v>
      </c>
      <c s="39" t="s">
        <v>45</v>
      </c>
      <c s="39" t="s">
        <v>46</v>
      </c>
      <c s="39" t="s">
        <v>21</v>
      </c>
      <c s="39"/>
      <c s="39"/>
      <c s="80">
        <f>SUM(H85)</f>
        <v>5</v>
      </c>
      <c s="80">
        <f>SUM(I85)</f>
        <v>5</v>
      </c>
    </row>
    <row r="85" spans="1:9" ht="24">
      <c r="A85" s="38" t="s">
        <v>154</v>
      </c>
      <c s="207">
        <v>759</v>
      </c>
      <c s="39" t="s">
        <v>45</v>
      </c>
      <c s="39" t="s">
        <v>46</v>
      </c>
      <c s="39" t="s">
        <v>21</v>
      </c>
      <c s="39" t="s">
        <v>155</v>
      </c>
      <c s="39"/>
      <c s="80">
        <f>SUM(H87)</f>
        <v>5</v>
      </c>
      <c s="80">
        <f>SUM(I87)</f>
        <v>5</v>
      </c>
    </row>
    <row r="86" spans="1:9" s="62" customFormat="1" ht="24">
      <c r="A86" s="38" t="s">
        <v>156</v>
      </c>
      <c s="207">
        <v>759</v>
      </c>
      <c s="39" t="s">
        <v>45</v>
      </c>
      <c s="39" t="s">
        <v>46</v>
      </c>
      <c s="39" t="s">
        <v>21</v>
      </c>
      <c s="39" t="s">
        <v>157</v>
      </c>
      <c s="39"/>
      <c s="80">
        <f>SUM(H87)</f>
        <v>5</v>
      </c>
      <c s="80">
        <f>SUM(I87)</f>
        <v>5</v>
      </c>
    </row>
    <row r="87" spans="1:9" ht="12">
      <c r="A87" s="38" t="s">
        <v>289</v>
      </c>
      <c s="207">
        <v>759</v>
      </c>
      <c s="39" t="s">
        <v>45</v>
      </c>
      <c s="39" t="s">
        <v>46</v>
      </c>
      <c s="39" t="s">
        <v>21</v>
      </c>
      <c s="39" t="s">
        <v>7</v>
      </c>
      <c s="39"/>
      <c s="80">
        <v>5</v>
      </c>
      <c s="80">
        <v>5</v>
      </c>
    </row>
    <row r="88" spans="1:9" ht="22.5" customHeight="1">
      <c r="A88" s="58" t="s">
        <v>299</v>
      </c>
      <c s="207">
        <v>759</v>
      </c>
      <c s="39" t="s">
        <v>45</v>
      </c>
      <c s="39" t="s">
        <v>47</v>
      </c>
      <c s="39"/>
      <c s="39"/>
      <c s="39"/>
      <c s="80">
        <f t="shared" si="6" ref="H88:I92">H89</f>
        <v>5</v>
      </c>
      <c s="80">
        <f t="shared" si="6"/>
        <v>5</v>
      </c>
    </row>
    <row r="89" spans="1:9" ht="12">
      <c r="A89" s="38" t="s">
        <v>298</v>
      </c>
      <c s="207">
        <v>759</v>
      </c>
      <c s="39" t="s">
        <v>45</v>
      </c>
      <c s="39" t="s">
        <v>47</v>
      </c>
      <c s="39" t="s">
        <v>171</v>
      </c>
      <c s="39"/>
      <c s="39"/>
      <c s="80">
        <f t="shared" si="6"/>
        <v>5</v>
      </c>
      <c s="80">
        <f t="shared" si="6"/>
        <v>5</v>
      </c>
    </row>
    <row r="90" spans="1:9" ht="12">
      <c r="A90" s="38" t="s">
        <v>298</v>
      </c>
      <c s="207">
        <v>759</v>
      </c>
      <c s="39" t="s">
        <v>45</v>
      </c>
      <c s="39" t="s">
        <v>47</v>
      </c>
      <c s="39" t="s">
        <v>22</v>
      </c>
      <c s="39"/>
      <c s="39"/>
      <c s="80">
        <f t="shared" si="6"/>
        <v>5</v>
      </c>
      <c s="80">
        <f t="shared" si="6"/>
        <v>5</v>
      </c>
    </row>
    <row r="91" spans="1:9" ht="24">
      <c r="A91" s="38" t="s">
        <v>154</v>
      </c>
      <c s="207">
        <v>759</v>
      </c>
      <c s="39" t="s">
        <v>45</v>
      </c>
      <c s="39" t="s">
        <v>47</v>
      </c>
      <c s="39" t="s">
        <v>22</v>
      </c>
      <c s="39" t="s">
        <v>155</v>
      </c>
      <c s="39"/>
      <c s="80">
        <f t="shared" si="6"/>
        <v>5</v>
      </c>
      <c s="80">
        <f t="shared" si="6"/>
        <v>5</v>
      </c>
    </row>
    <row r="92" spans="1:9" ht="24">
      <c r="A92" s="38" t="s">
        <v>156</v>
      </c>
      <c s="207">
        <v>759</v>
      </c>
      <c s="39" t="s">
        <v>45</v>
      </c>
      <c s="39" t="s">
        <v>47</v>
      </c>
      <c s="39" t="s">
        <v>22</v>
      </c>
      <c s="39" t="s">
        <v>157</v>
      </c>
      <c s="39"/>
      <c s="80">
        <f t="shared" si="6"/>
        <v>5</v>
      </c>
      <c s="80">
        <f t="shared" si="6"/>
        <v>5</v>
      </c>
    </row>
    <row r="93" spans="1:9" ht="12">
      <c r="A93" s="38" t="s">
        <v>289</v>
      </c>
      <c s="207">
        <v>759</v>
      </c>
      <c s="39" t="s">
        <v>45</v>
      </c>
      <c s="39" t="s">
        <v>47</v>
      </c>
      <c s="39" t="s">
        <v>22</v>
      </c>
      <c s="39" t="s">
        <v>7</v>
      </c>
      <c s="39"/>
      <c s="80">
        <v>5</v>
      </c>
      <c s="80">
        <v>5</v>
      </c>
    </row>
    <row r="94" spans="1:9" ht="12">
      <c r="A94" s="144" t="s">
        <v>300</v>
      </c>
      <c s="210">
        <v>759</v>
      </c>
      <c s="149" t="s">
        <v>41</v>
      </c>
      <c s="149" t="s">
        <v>67</v>
      </c>
      <c s="149"/>
      <c s="149"/>
      <c s="149"/>
      <c s="150">
        <f>H95+H106</f>
        <v>4281</v>
      </c>
      <c s="150">
        <f>I95+I106</f>
        <v>4465</v>
      </c>
    </row>
    <row r="95" spans="1:9" ht="12">
      <c r="A95" s="38" t="s">
        <v>24</v>
      </c>
      <c s="207">
        <v>759</v>
      </c>
      <c s="39" t="s">
        <v>41</v>
      </c>
      <c s="39" t="s">
        <v>46</v>
      </c>
      <c s="39"/>
      <c s="39"/>
      <c s="39"/>
      <c s="80">
        <f>SUM(H96)</f>
        <v>4271</v>
      </c>
      <c s="80">
        <f>SUM(I96)</f>
        <v>4455</v>
      </c>
    </row>
    <row r="96" spans="1:9" ht="12">
      <c r="A96" s="38" t="s">
        <v>139</v>
      </c>
      <c s="211">
        <v>759</v>
      </c>
      <c s="39" t="s">
        <v>41</v>
      </c>
      <c s="39" t="s">
        <v>46</v>
      </c>
      <c s="39" t="s">
        <v>168</v>
      </c>
      <c s="39"/>
      <c s="39"/>
      <c s="80">
        <f>SUM(H97+H102)</f>
        <v>4271</v>
      </c>
      <c s="80">
        <f>SUM(I97+I102)</f>
        <v>4455</v>
      </c>
    </row>
    <row r="97" spans="1:9" ht="24">
      <c r="A97" s="38" t="s">
        <v>172</v>
      </c>
      <c s="207">
        <v>759</v>
      </c>
      <c s="39" t="s">
        <v>41</v>
      </c>
      <c s="39" t="s">
        <v>46</v>
      </c>
      <c s="39" t="s">
        <v>23</v>
      </c>
      <c s="39"/>
      <c s="39"/>
      <c s="80">
        <f>H98</f>
        <v>3571</v>
      </c>
      <c s="80">
        <f>I98</f>
        <v>3755</v>
      </c>
    </row>
    <row r="98" spans="1:9" ht="24">
      <c r="A98" s="38" t="s">
        <v>154</v>
      </c>
      <c s="207">
        <v>759</v>
      </c>
      <c s="39" t="s">
        <v>41</v>
      </c>
      <c s="39" t="s">
        <v>46</v>
      </c>
      <c s="39" t="s">
        <v>23</v>
      </c>
      <c s="39" t="s">
        <v>155</v>
      </c>
      <c s="39"/>
      <c s="80">
        <f>H99</f>
        <v>3571</v>
      </c>
      <c s="80">
        <f>I99</f>
        <v>3755</v>
      </c>
    </row>
    <row r="99" spans="1:9" ht="24">
      <c r="A99" s="38" t="s">
        <v>156</v>
      </c>
      <c s="207">
        <v>759</v>
      </c>
      <c s="39" t="s">
        <v>41</v>
      </c>
      <c s="39" t="s">
        <v>46</v>
      </c>
      <c s="39" t="s">
        <v>23</v>
      </c>
      <c s="39" t="s">
        <v>157</v>
      </c>
      <c s="39"/>
      <c s="80">
        <f>H100+H101</f>
        <v>3571</v>
      </c>
      <c s="80">
        <f>I100+I101</f>
        <v>3755</v>
      </c>
    </row>
    <row r="100" spans="1:9" ht="12">
      <c r="A100" s="38" t="s">
        <v>289</v>
      </c>
      <c s="207">
        <v>759</v>
      </c>
      <c s="39" t="s">
        <v>41</v>
      </c>
      <c s="39" t="s">
        <v>46</v>
      </c>
      <c s="39" t="s">
        <v>23</v>
      </c>
      <c s="39" t="s">
        <v>7</v>
      </c>
      <c s="39"/>
      <c s="80">
        <v>2821</v>
      </c>
      <c s="80">
        <v>3005</v>
      </c>
    </row>
    <row r="101" spans="1:9" ht="12">
      <c r="A101" s="38" t="s">
        <v>336</v>
      </c>
      <c s="207">
        <v>759</v>
      </c>
      <c s="39" t="s">
        <v>41</v>
      </c>
      <c s="39" t="s">
        <v>46</v>
      </c>
      <c s="39" t="s">
        <v>23</v>
      </c>
      <c s="39" t="s">
        <v>337</v>
      </c>
      <c s="39"/>
      <c s="80">
        <v>750</v>
      </c>
      <c s="80">
        <v>750</v>
      </c>
    </row>
    <row r="102" spans="1:9" ht="24">
      <c r="A102" s="38" t="s">
        <v>173</v>
      </c>
      <c s="207">
        <v>759</v>
      </c>
      <c s="39" t="s">
        <v>41</v>
      </c>
      <c s="39" t="s">
        <v>46</v>
      </c>
      <c s="39" t="s">
        <v>25</v>
      </c>
      <c s="39"/>
      <c s="39"/>
      <c s="80">
        <f t="shared" si="7" ref="H102:I104">H103</f>
        <v>700</v>
      </c>
      <c s="80">
        <f t="shared" si="7"/>
        <v>700</v>
      </c>
    </row>
    <row r="103" spans="1:9" ht="24">
      <c r="A103" s="38" t="s">
        <v>154</v>
      </c>
      <c s="207">
        <v>759</v>
      </c>
      <c s="39" t="s">
        <v>41</v>
      </c>
      <c s="39" t="s">
        <v>46</v>
      </c>
      <c s="39" t="s">
        <v>25</v>
      </c>
      <c s="39" t="s">
        <v>155</v>
      </c>
      <c s="39"/>
      <c s="80">
        <f t="shared" si="7"/>
        <v>700</v>
      </c>
      <c s="80">
        <f t="shared" si="7"/>
        <v>700</v>
      </c>
    </row>
    <row r="104" spans="1:9" ht="24">
      <c r="A104" s="38" t="s">
        <v>156</v>
      </c>
      <c s="207">
        <v>759</v>
      </c>
      <c s="39" t="s">
        <v>41</v>
      </c>
      <c s="39" t="s">
        <v>46</v>
      </c>
      <c s="39" t="s">
        <v>25</v>
      </c>
      <c s="39" t="s">
        <v>157</v>
      </c>
      <c s="39"/>
      <c s="80">
        <f t="shared" si="7"/>
        <v>700</v>
      </c>
      <c s="80">
        <f t="shared" si="7"/>
        <v>700</v>
      </c>
    </row>
    <row r="105" spans="1:9" ht="12">
      <c r="A105" s="38" t="s">
        <v>289</v>
      </c>
      <c s="207">
        <v>759</v>
      </c>
      <c s="39" t="s">
        <v>41</v>
      </c>
      <c s="39" t="s">
        <v>46</v>
      </c>
      <c s="39" t="s">
        <v>25</v>
      </c>
      <c s="39" t="s">
        <v>7</v>
      </c>
      <c s="39"/>
      <c s="80">
        <v>700</v>
      </c>
      <c s="80">
        <v>700</v>
      </c>
    </row>
    <row r="106" spans="1:9" ht="12">
      <c r="A106" s="38" t="s">
        <v>137</v>
      </c>
      <c s="119">
        <v>759</v>
      </c>
      <c s="39" t="s">
        <v>41</v>
      </c>
      <c s="39" t="s">
        <v>48</v>
      </c>
      <c s="39"/>
      <c s="39"/>
      <c s="39"/>
      <c s="80">
        <f>SUM(H107)</f>
        <v>10</v>
      </c>
      <c s="80">
        <f>SUM(I107)</f>
        <v>10</v>
      </c>
    </row>
    <row r="107" spans="1:9" ht="24">
      <c r="A107" s="38" t="s">
        <v>301</v>
      </c>
      <c s="119">
        <v>759</v>
      </c>
      <c s="39" t="s">
        <v>41</v>
      </c>
      <c s="39" t="s">
        <v>48</v>
      </c>
      <c s="39" t="s">
        <v>174</v>
      </c>
      <c s="39"/>
      <c s="39"/>
      <c s="80">
        <f>H108</f>
        <v>10</v>
      </c>
      <c s="80">
        <f>I108</f>
        <v>10</v>
      </c>
    </row>
    <row r="108" spans="1:9" ht="24">
      <c r="A108" s="38" t="s">
        <v>302</v>
      </c>
      <c s="119">
        <v>759</v>
      </c>
      <c s="39" t="s">
        <v>41</v>
      </c>
      <c s="39" t="s">
        <v>48</v>
      </c>
      <c s="39" t="s">
        <v>26</v>
      </c>
      <c s="39"/>
      <c s="39"/>
      <c s="80">
        <f t="shared" si="8" ref="H108:I110">H109</f>
        <v>10</v>
      </c>
      <c s="80">
        <f t="shared" si="8"/>
        <v>10</v>
      </c>
    </row>
    <row r="109" spans="1:9" ht="24">
      <c r="A109" s="38" t="s">
        <v>154</v>
      </c>
      <c s="119">
        <v>759</v>
      </c>
      <c s="39" t="s">
        <v>41</v>
      </c>
      <c s="39" t="s">
        <v>48</v>
      </c>
      <c s="39" t="s">
        <v>26</v>
      </c>
      <c s="39" t="s">
        <v>155</v>
      </c>
      <c s="39"/>
      <c s="80">
        <f t="shared" si="8"/>
        <v>10</v>
      </c>
      <c s="80">
        <f t="shared" si="8"/>
        <v>10</v>
      </c>
    </row>
    <row r="110" spans="1:9" ht="24">
      <c r="A110" s="38" t="s">
        <v>156</v>
      </c>
      <c s="207">
        <v>759</v>
      </c>
      <c s="39" t="s">
        <v>41</v>
      </c>
      <c s="39" t="s">
        <v>48</v>
      </c>
      <c s="39" t="s">
        <v>26</v>
      </c>
      <c s="39" t="s">
        <v>157</v>
      </c>
      <c s="39"/>
      <c s="80">
        <f t="shared" si="8"/>
        <v>10</v>
      </c>
      <c s="80">
        <f t="shared" si="8"/>
        <v>10</v>
      </c>
    </row>
    <row r="111" spans="1:9" ht="12">
      <c r="A111" s="38" t="s">
        <v>289</v>
      </c>
      <c s="207">
        <v>759</v>
      </c>
      <c s="39" t="s">
        <v>41</v>
      </c>
      <c s="39" t="s">
        <v>48</v>
      </c>
      <c s="39" t="s">
        <v>26</v>
      </c>
      <c s="39" t="s">
        <v>7</v>
      </c>
      <c s="39"/>
      <c s="80">
        <v>10</v>
      </c>
      <c s="80">
        <v>10</v>
      </c>
    </row>
    <row r="112" spans="1:9" ht="12">
      <c r="A112" s="144" t="s">
        <v>130</v>
      </c>
      <c s="210">
        <v>759</v>
      </c>
      <c s="149" t="s">
        <v>49</v>
      </c>
      <c s="149" t="s">
        <v>67</v>
      </c>
      <c s="149"/>
      <c s="149"/>
      <c s="149"/>
      <c s="150">
        <f>H113+H123</f>
        <v>1185.4000000000001</v>
      </c>
      <c s="150">
        <f>I113+I123</f>
        <v>969.60000000000002</v>
      </c>
    </row>
    <row r="113" spans="1:9" ht="12">
      <c r="A113" s="38" t="s">
        <v>132</v>
      </c>
      <c s="207">
        <v>759</v>
      </c>
      <c s="39" t="s">
        <v>49</v>
      </c>
      <c s="39" t="s">
        <v>40</v>
      </c>
      <c s="39"/>
      <c s="39"/>
      <c s="39"/>
      <c s="80">
        <f>H114</f>
        <v>713</v>
      </c>
      <c s="80">
        <f>I114</f>
        <v>713</v>
      </c>
    </row>
    <row r="114" spans="1:9" ht="24">
      <c r="A114" s="38" t="s">
        <v>303</v>
      </c>
      <c s="212">
        <v>759</v>
      </c>
      <c s="39" t="s">
        <v>49</v>
      </c>
      <c s="39" t="s">
        <v>40</v>
      </c>
      <c s="45">
        <v>6840000000</v>
      </c>
      <c s="39"/>
      <c s="39"/>
      <c s="80">
        <f>H115+H120</f>
        <v>713</v>
      </c>
      <c s="80">
        <f>I115+I120</f>
        <v>713</v>
      </c>
    </row>
    <row r="115" spans="1:9" ht="12">
      <c r="A115" s="44" t="s">
        <v>304</v>
      </c>
      <c s="36">
        <v>759</v>
      </c>
      <c s="187" t="s">
        <v>49</v>
      </c>
      <c s="187" t="s">
        <v>40</v>
      </c>
      <c s="39" t="s">
        <v>27</v>
      </c>
      <c s="187"/>
      <c s="187"/>
      <c s="81">
        <f>H116</f>
        <v>700</v>
      </c>
      <c s="81">
        <f>I116</f>
        <v>700</v>
      </c>
    </row>
    <row r="116" spans="1:9" ht="24">
      <c r="A116" s="38" t="s">
        <v>154</v>
      </c>
      <c s="207">
        <v>759</v>
      </c>
      <c s="39" t="s">
        <v>49</v>
      </c>
      <c s="39" t="s">
        <v>40</v>
      </c>
      <c s="39" t="s">
        <v>27</v>
      </c>
      <c s="39" t="s">
        <v>155</v>
      </c>
      <c s="39"/>
      <c s="80">
        <f>SUM(H117)</f>
        <v>700</v>
      </c>
      <c s="80">
        <f>SUM(I117)</f>
        <v>700</v>
      </c>
    </row>
    <row r="117" spans="1:9" ht="24">
      <c r="A117" s="38" t="s">
        <v>156</v>
      </c>
      <c s="207">
        <v>759</v>
      </c>
      <c s="39" t="s">
        <v>49</v>
      </c>
      <c s="39" t="s">
        <v>40</v>
      </c>
      <c s="39" t="s">
        <v>27</v>
      </c>
      <c s="39" t="s">
        <v>157</v>
      </c>
      <c s="39"/>
      <c s="80">
        <f>H118+H119</f>
        <v>700</v>
      </c>
      <c s="80">
        <f>I118+I119</f>
        <v>700</v>
      </c>
    </row>
    <row r="118" spans="1:9" ht="12">
      <c r="A118" s="38" t="s">
        <v>289</v>
      </c>
      <c s="207">
        <v>759</v>
      </c>
      <c s="39" t="s">
        <v>49</v>
      </c>
      <c s="39" t="s">
        <v>40</v>
      </c>
      <c s="39" t="s">
        <v>27</v>
      </c>
      <c s="39" t="s">
        <v>7</v>
      </c>
      <c s="39" t="s">
        <v>8</v>
      </c>
      <c s="80">
        <v>200</v>
      </c>
      <c s="80">
        <v>200</v>
      </c>
    </row>
    <row r="119" spans="1:9" ht="12">
      <c r="A119" s="38" t="s">
        <v>336</v>
      </c>
      <c s="207">
        <v>759</v>
      </c>
      <c s="39" t="s">
        <v>49</v>
      </c>
      <c s="39" t="s">
        <v>40</v>
      </c>
      <c s="39" t="s">
        <v>27</v>
      </c>
      <c s="39" t="s">
        <v>337</v>
      </c>
      <c s="39"/>
      <c s="80">
        <v>500</v>
      </c>
      <c s="80">
        <v>500</v>
      </c>
    </row>
    <row r="120" spans="1:9" ht="24">
      <c r="A120" s="38" t="s">
        <v>154</v>
      </c>
      <c s="207">
        <v>759</v>
      </c>
      <c s="39" t="s">
        <v>49</v>
      </c>
      <c s="39" t="s">
        <v>40</v>
      </c>
      <c s="39" t="s">
        <v>28</v>
      </c>
      <c s="39" t="s">
        <v>155</v>
      </c>
      <c s="39" t="s">
        <v>10</v>
      </c>
      <c s="80">
        <f>H121</f>
        <v>13</v>
      </c>
      <c s="80">
        <f>I121</f>
        <v>13</v>
      </c>
    </row>
    <row r="121" spans="1:9" ht="24">
      <c r="A121" s="38" t="s">
        <v>156</v>
      </c>
      <c s="207">
        <v>759</v>
      </c>
      <c s="39" t="s">
        <v>49</v>
      </c>
      <c s="39" t="s">
        <v>40</v>
      </c>
      <c s="39" t="s">
        <v>28</v>
      </c>
      <c s="39" t="s">
        <v>157</v>
      </c>
      <c s="39"/>
      <c s="80">
        <f>H122</f>
        <v>13</v>
      </c>
      <c s="80">
        <f>I122</f>
        <v>13</v>
      </c>
    </row>
    <row r="122" spans="1:9" ht="12">
      <c r="A122" s="38" t="s">
        <v>289</v>
      </c>
      <c s="207">
        <v>759</v>
      </c>
      <c s="39" t="s">
        <v>49</v>
      </c>
      <c s="39" t="s">
        <v>40</v>
      </c>
      <c s="39" t="s">
        <v>28</v>
      </c>
      <c s="39" t="s">
        <v>7</v>
      </c>
      <c s="39" t="s">
        <v>9</v>
      </c>
      <c s="80">
        <v>13</v>
      </c>
      <c s="80">
        <v>13</v>
      </c>
    </row>
    <row r="123" spans="1:9" ht="12">
      <c r="A123" s="58" t="s">
        <v>138</v>
      </c>
      <c s="207">
        <v>759</v>
      </c>
      <c s="39" t="s">
        <v>49</v>
      </c>
      <c s="39" t="s">
        <v>45</v>
      </c>
      <c s="39"/>
      <c s="39"/>
      <c s="39"/>
      <c s="80">
        <f>H124</f>
        <v>472.39999999999998</v>
      </c>
      <c s="80">
        <f>I124</f>
        <v>256.60000000000002</v>
      </c>
    </row>
    <row r="124" spans="1:9" ht="24">
      <c r="A124" s="38" t="s">
        <v>306</v>
      </c>
      <c s="207">
        <v>759</v>
      </c>
      <c s="39" t="s">
        <v>49</v>
      </c>
      <c s="39" t="s">
        <v>45</v>
      </c>
      <c s="39" t="s">
        <v>305</v>
      </c>
      <c s="39"/>
      <c s="39"/>
      <c s="80">
        <f>H125</f>
        <v>472.39999999999998</v>
      </c>
      <c s="80">
        <f>I125</f>
        <v>256.60000000000002</v>
      </c>
    </row>
    <row r="125" spans="1:9" ht="12">
      <c r="A125" s="38" t="s">
        <v>307</v>
      </c>
      <c s="207">
        <v>759</v>
      </c>
      <c s="39" t="s">
        <v>49</v>
      </c>
      <c s="39" t="s">
        <v>45</v>
      </c>
      <c s="39" t="s">
        <v>29</v>
      </c>
      <c s="39"/>
      <c s="39"/>
      <c s="80">
        <f>SUM(H126)</f>
        <v>472.39999999999998</v>
      </c>
      <c s="80">
        <f>SUM(I126)</f>
        <v>256.60000000000002</v>
      </c>
    </row>
    <row r="126" spans="1:9" ht="24">
      <c r="A126" s="38" t="s">
        <v>154</v>
      </c>
      <c s="207">
        <v>759</v>
      </c>
      <c s="39" t="s">
        <v>49</v>
      </c>
      <c s="39" t="s">
        <v>45</v>
      </c>
      <c s="39" t="s">
        <v>29</v>
      </c>
      <c s="39" t="s">
        <v>155</v>
      </c>
      <c s="39"/>
      <c s="80">
        <f>SUM(H127)</f>
        <v>472.39999999999998</v>
      </c>
      <c s="80">
        <f>SUM(I127)</f>
        <v>256.60000000000002</v>
      </c>
    </row>
    <row r="127" spans="1:9" ht="24">
      <c r="A127" s="38" t="s">
        <v>156</v>
      </c>
      <c s="207">
        <v>759</v>
      </c>
      <c s="39" t="s">
        <v>49</v>
      </c>
      <c s="39" t="s">
        <v>45</v>
      </c>
      <c s="39" t="s">
        <v>29</v>
      </c>
      <c s="39" t="s">
        <v>157</v>
      </c>
      <c s="39"/>
      <c s="80">
        <f>H128</f>
        <v>472.39999999999998</v>
      </c>
      <c s="80">
        <f>I128</f>
        <v>256.60000000000002</v>
      </c>
    </row>
    <row r="128" spans="1:9" ht="12">
      <c r="A128" s="38" t="s">
        <v>289</v>
      </c>
      <c s="207">
        <v>759</v>
      </c>
      <c s="39" t="s">
        <v>49</v>
      </c>
      <c s="39" t="s">
        <v>45</v>
      </c>
      <c s="39" t="s">
        <v>29</v>
      </c>
      <c s="39" t="s">
        <v>7</v>
      </c>
      <c s="39"/>
      <c s="80">
        <v>472.39999999999998</v>
      </c>
      <c s="80">
        <v>256.60000000000002</v>
      </c>
    </row>
    <row r="129" spans="1:9" ht="12">
      <c r="A129" s="144" t="s">
        <v>175</v>
      </c>
      <c s="213">
        <v>759</v>
      </c>
      <c s="149" t="s">
        <v>50</v>
      </c>
      <c s="149" t="s">
        <v>67</v>
      </c>
      <c s="149"/>
      <c s="149"/>
      <c s="149"/>
      <c s="150">
        <f>H131</f>
        <v>50</v>
      </c>
      <c s="150">
        <f>I131</f>
        <v>50</v>
      </c>
    </row>
    <row r="130" spans="1:9" ht="12">
      <c r="A130" s="38" t="s">
        <v>176</v>
      </c>
      <c s="45">
        <v>759</v>
      </c>
      <c s="39" t="s">
        <v>50</v>
      </c>
      <c s="39" t="s">
        <v>39</v>
      </c>
      <c s="39"/>
      <c s="39"/>
      <c s="39"/>
      <c s="80">
        <f>H131</f>
        <v>50</v>
      </c>
      <c s="80">
        <f>I131</f>
        <v>50</v>
      </c>
    </row>
    <row r="131" spans="1:9" ht="24">
      <c r="A131" s="38" t="s">
        <v>308</v>
      </c>
      <c s="219">
        <v>759</v>
      </c>
      <c s="39" t="s">
        <v>50</v>
      </c>
      <c s="39" t="s">
        <v>39</v>
      </c>
      <c s="39" t="s">
        <v>177</v>
      </c>
      <c s="39"/>
      <c s="39"/>
      <c s="80">
        <f>H132</f>
        <v>50</v>
      </c>
      <c s="80">
        <f>I132</f>
        <v>50</v>
      </c>
    </row>
    <row r="132" spans="1:9" ht="24">
      <c r="A132" s="38" t="s">
        <v>154</v>
      </c>
      <c s="207">
        <v>759</v>
      </c>
      <c s="39" t="s">
        <v>50</v>
      </c>
      <c s="39" t="s">
        <v>39</v>
      </c>
      <c s="39" t="s">
        <v>30</v>
      </c>
      <c s="39" t="s">
        <v>155</v>
      </c>
      <c s="39"/>
      <c s="80">
        <f>H134</f>
        <v>50</v>
      </c>
      <c s="80">
        <f>I134</f>
        <v>50</v>
      </c>
    </row>
    <row r="133" spans="1:9" ht="24">
      <c r="A133" s="38" t="s">
        <v>156</v>
      </c>
      <c s="207">
        <v>759</v>
      </c>
      <c s="39" t="s">
        <v>50</v>
      </c>
      <c s="39" t="s">
        <v>39</v>
      </c>
      <c s="39" t="s">
        <v>30</v>
      </c>
      <c s="39" t="s">
        <v>157</v>
      </c>
      <c s="39"/>
      <c s="80">
        <f>H134</f>
        <v>50</v>
      </c>
      <c s="80">
        <f>I134</f>
        <v>50</v>
      </c>
    </row>
    <row r="134" spans="1:9" ht="12">
      <c r="A134" s="38" t="s">
        <v>289</v>
      </c>
      <c s="207">
        <v>759</v>
      </c>
      <c s="39" t="s">
        <v>50</v>
      </c>
      <c s="39" t="s">
        <v>39</v>
      </c>
      <c s="39" t="s">
        <v>30</v>
      </c>
      <c s="39" t="s">
        <v>7</v>
      </c>
      <c s="39"/>
      <c s="80">
        <v>50</v>
      </c>
      <c s="80">
        <v>50</v>
      </c>
    </row>
    <row r="135" spans="1:9" ht="12">
      <c r="A135" s="144" t="s">
        <v>131</v>
      </c>
      <c s="210">
        <v>759</v>
      </c>
      <c s="149" t="s">
        <v>47</v>
      </c>
      <c s="149" t="s">
        <v>67</v>
      </c>
      <c s="149"/>
      <c s="149"/>
      <c s="149"/>
      <c s="150">
        <f t="shared" si="9" ref="H135:I139">H136</f>
        <v>623.60000000000002</v>
      </c>
      <c s="150">
        <f t="shared" si="9"/>
        <v>648.60000000000002</v>
      </c>
    </row>
    <row r="136" spans="1:9" ht="12">
      <c r="A136" s="38" t="s">
        <v>31</v>
      </c>
      <c s="207">
        <v>759</v>
      </c>
      <c s="39" t="s">
        <v>47</v>
      </c>
      <c s="39" t="s">
        <v>39</v>
      </c>
      <c s="39"/>
      <c s="39"/>
      <c s="39"/>
      <c s="80">
        <f t="shared" si="9"/>
        <v>623.60000000000002</v>
      </c>
      <c s="80">
        <f t="shared" si="9"/>
        <v>648.60000000000002</v>
      </c>
    </row>
    <row r="137" spans="1:9" ht="24">
      <c r="A137" s="38" t="s">
        <v>309</v>
      </c>
      <c s="207">
        <v>759</v>
      </c>
      <c s="39" t="s">
        <v>47</v>
      </c>
      <c s="39" t="s">
        <v>39</v>
      </c>
      <c s="39" t="s">
        <v>178</v>
      </c>
      <c s="39"/>
      <c s="39"/>
      <c s="80">
        <f t="shared" si="9"/>
        <v>623.60000000000002</v>
      </c>
      <c s="80">
        <f t="shared" si="9"/>
        <v>648.60000000000002</v>
      </c>
    </row>
    <row r="138" spans="1:9" ht="24">
      <c r="A138" s="38" t="s">
        <v>179</v>
      </c>
      <c s="207">
        <v>759</v>
      </c>
      <c s="39" t="s">
        <v>47</v>
      </c>
      <c s="39" t="s">
        <v>39</v>
      </c>
      <c s="39" t="s">
        <v>32</v>
      </c>
      <c s="39"/>
      <c s="39"/>
      <c s="80">
        <f t="shared" si="9"/>
        <v>623.60000000000002</v>
      </c>
      <c s="80">
        <f t="shared" si="9"/>
        <v>648.60000000000002</v>
      </c>
    </row>
    <row r="139" spans="1:9" ht="12">
      <c r="A139" s="38" t="s">
        <v>181</v>
      </c>
      <c s="207">
        <v>759</v>
      </c>
      <c s="39" t="s">
        <v>47</v>
      </c>
      <c s="39" t="s">
        <v>39</v>
      </c>
      <c s="39" t="s">
        <v>32</v>
      </c>
      <c s="39" t="s">
        <v>180</v>
      </c>
      <c s="39"/>
      <c s="80">
        <f t="shared" si="9"/>
        <v>623.60000000000002</v>
      </c>
      <c s="80">
        <f t="shared" si="9"/>
        <v>648.60000000000002</v>
      </c>
    </row>
    <row r="140" spans="1:9" ht="12">
      <c r="A140" s="43" t="s">
        <v>311</v>
      </c>
      <c s="207">
        <v>759</v>
      </c>
      <c s="39" t="s">
        <v>47</v>
      </c>
      <c s="39" t="s">
        <v>39</v>
      </c>
      <c s="39" t="s">
        <v>32</v>
      </c>
      <c s="39" t="s">
        <v>310</v>
      </c>
      <c s="39"/>
      <c s="80">
        <v>623.60000000000002</v>
      </c>
      <c s="80">
        <v>648.60000000000002</v>
      </c>
    </row>
    <row r="141" spans="1:9" ht="12">
      <c r="A141" s="144" t="s">
        <v>182</v>
      </c>
      <c s="210">
        <v>759</v>
      </c>
      <c s="149" t="s">
        <v>43</v>
      </c>
      <c s="149" t="s">
        <v>67</v>
      </c>
      <c s="149"/>
      <c s="149"/>
      <c s="149"/>
      <c s="150">
        <f t="shared" si="10" ref="H141:I145">SUM(H142)</f>
        <v>225</v>
      </c>
      <c s="150">
        <f t="shared" si="10"/>
        <v>225</v>
      </c>
    </row>
    <row r="142" spans="1:9" ht="12">
      <c r="A142" s="38" t="s">
        <v>33</v>
      </c>
      <c s="207">
        <v>759</v>
      </c>
      <c s="39" t="s">
        <v>43</v>
      </c>
      <c s="39" t="s">
        <v>40</v>
      </c>
      <c s="39"/>
      <c s="39"/>
      <c s="39"/>
      <c s="80">
        <f t="shared" si="10"/>
        <v>225</v>
      </c>
      <c s="80">
        <f t="shared" si="10"/>
        <v>225</v>
      </c>
    </row>
    <row r="143" spans="1:9" ht="24">
      <c r="A143" s="38" t="s">
        <v>312</v>
      </c>
      <c s="207">
        <v>759</v>
      </c>
      <c s="39" t="s">
        <v>43</v>
      </c>
      <c s="39" t="s">
        <v>40</v>
      </c>
      <c s="39" t="s">
        <v>183</v>
      </c>
      <c s="39"/>
      <c s="39"/>
      <c s="80">
        <f>H144+H148</f>
        <v>225</v>
      </c>
      <c s="80">
        <f>I144+I148</f>
        <v>225</v>
      </c>
    </row>
    <row r="144" spans="1:9" ht="12">
      <c r="A144" s="38" t="s">
        <v>313</v>
      </c>
      <c s="207">
        <v>759</v>
      </c>
      <c s="39" t="s">
        <v>43</v>
      </c>
      <c s="39" t="s">
        <v>40</v>
      </c>
      <c s="39" t="s">
        <v>34</v>
      </c>
      <c s="39"/>
      <c s="39"/>
      <c s="80">
        <f t="shared" si="10"/>
        <v>225</v>
      </c>
      <c s="80">
        <f t="shared" si="10"/>
        <v>225</v>
      </c>
    </row>
    <row r="145" spans="1:9" ht="24">
      <c r="A145" s="38" t="s">
        <v>154</v>
      </c>
      <c s="207">
        <v>759</v>
      </c>
      <c s="39" t="s">
        <v>43</v>
      </c>
      <c s="39" t="s">
        <v>40</v>
      </c>
      <c s="39" t="s">
        <v>34</v>
      </c>
      <c s="39" t="s">
        <v>155</v>
      </c>
      <c s="39"/>
      <c s="80">
        <f t="shared" si="10"/>
        <v>225</v>
      </c>
      <c s="80">
        <f t="shared" si="10"/>
        <v>225</v>
      </c>
    </row>
    <row r="146" spans="1:9" ht="24">
      <c r="A146" s="38" t="s">
        <v>156</v>
      </c>
      <c s="207">
        <v>759</v>
      </c>
      <c s="39" t="s">
        <v>43</v>
      </c>
      <c s="39" t="s">
        <v>40</v>
      </c>
      <c s="39" t="s">
        <v>34</v>
      </c>
      <c s="39" t="s">
        <v>157</v>
      </c>
      <c s="39"/>
      <c s="80">
        <f>H147</f>
        <v>225</v>
      </c>
      <c s="80">
        <f>I147</f>
        <v>225</v>
      </c>
    </row>
    <row r="147" spans="1:9" ht="11.25" customHeight="1">
      <c r="A147" s="38" t="s">
        <v>289</v>
      </c>
      <c s="207">
        <v>759</v>
      </c>
      <c s="39" t="s">
        <v>43</v>
      </c>
      <c s="39" t="s">
        <v>40</v>
      </c>
      <c s="39" t="s">
        <v>34</v>
      </c>
      <c s="39" t="s">
        <v>7</v>
      </c>
      <c s="39" t="s">
        <v>10</v>
      </c>
      <c s="80">
        <v>225</v>
      </c>
      <c s="80">
        <v>225</v>
      </c>
    </row>
    <row r="148" spans="1:9" ht="36.75" customHeight="1" hidden="1">
      <c r="A148" s="246" t="s">
        <v>402</v>
      </c>
      <c s="207">
        <v>759</v>
      </c>
      <c s="39" t="s">
        <v>43</v>
      </c>
      <c s="39" t="s">
        <v>40</v>
      </c>
      <c s="39" t="s">
        <v>405</v>
      </c>
      <c s="39"/>
      <c s="39"/>
      <c s="80">
        <f t="shared" si="11" ref="H148:I150">H149</f>
        <v>0</v>
      </c>
      <c s="80">
        <f t="shared" si="11"/>
        <v>0</v>
      </c>
    </row>
    <row r="149" spans="1:9" ht="23.25" customHeight="1" hidden="1">
      <c r="A149" s="38" t="s">
        <v>154</v>
      </c>
      <c s="207">
        <v>759</v>
      </c>
      <c s="39" t="s">
        <v>43</v>
      </c>
      <c s="39" t="s">
        <v>40</v>
      </c>
      <c s="39" t="s">
        <v>405</v>
      </c>
      <c s="39" t="s">
        <v>155</v>
      </c>
      <c s="39"/>
      <c s="80">
        <f t="shared" si="11"/>
        <v>0</v>
      </c>
      <c s="80">
        <f t="shared" si="11"/>
        <v>0</v>
      </c>
    </row>
    <row r="150" spans="1:9" ht="24.75" customHeight="1" hidden="1">
      <c r="A150" s="38" t="s">
        <v>156</v>
      </c>
      <c s="207">
        <v>759</v>
      </c>
      <c s="39" t="s">
        <v>43</v>
      </c>
      <c s="39" t="s">
        <v>40</v>
      </c>
      <c s="39" t="s">
        <v>405</v>
      </c>
      <c s="39" t="s">
        <v>157</v>
      </c>
      <c s="39"/>
      <c s="80">
        <f t="shared" si="11"/>
        <v>0</v>
      </c>
      <c s="80">
        <f t="shared" si="11"/>
        <v>0</v>
      </c>
    </row>
    <row r="151" spans="1:9" ht="15" customHeight="1" hidden="1">
      <c r="A151" s="38" t="s">
        <v>289</v>
      </c>
      <c s="207">
        <v>759</v>
      </c>
      <c s="39" t="s">
        <v>43</v>
      </c>
      <c s="39" t="s">
        <v>40</v>
      </c>
      <c s="39" t="s">
        <v>405</v>
      </c>
      <c s="39" t="s">
        <v>7</v>
      </c>
      <c s="39"/>
      <c s="80">
        <v>0</v>
      </c>
      <c s="80">
        <v>0</v>
      </c>
    </row>
    <row r="152" spans="1:9" ht="25.5" customHeight="1">
      <c r="A152" s="144" t="s">
        <v>314</v>
      </c>
      <c s="210">
        <v>759</v>
      </c>
      <c s="149" t="s">
        <v>44</v>
      </c>
      <c s="149" t="s">
        <v>67</v>
      </c>
      <c s="149"/>
      <c s="149"/>
      <c s="149"/>
      <c s="150">
        <f t="shared" si="12" ref="H152:I155">H153</f>
        <v>0</v>
      </c>
      <c s="150">
        <f t="shared" si="12"/>
        <v>0</v>
      </c>
    </row>
    <row r="153" spans="1:10" ht="24">
      <c r="A153" s="38" t="s">
        <v>36</v>
      </c>
      <c s="207">
        <v>759</v>
      </c>
      <c s="39" t="s">
        <v>44</v>
      </c>
      <c s="39" t="s">
        <v>39</v>
      </c>
      <c s="45">
        <v>7100000000</v>
      </c>
      <c s="39"/>
      <c s="39"/>
      <c s="80">
        <f t="shared" si="12"/>
        <v>0</v>
      </c>
      <c s="80">
        <f t="shared" si="12"/>
        <v>0</v>
      </c>
      <c s="47"/>
    </row>
    <row r="154" spans="1:9" ht="24">
      <c r="A154" s="38" t="s">
        <v>315</v>
      </c>
      <c s="207">
        <v>759</v>
      </c>
      <c s="39" t="s">
        <v>44</v>
      </c>
      <c s="39" t="s">
        <v>39</v>
      </c>
      <c s="45">
        <v>7110020010</v>
      </c>
      <c s="39"/>
      <c s="39"/>
      <c s="80">
        <f t="shared" si="12"/>
        <v>0</v>
      </c>
      <c s="80">
        <f t="shared" si="12"/>
        <v>0</v>
      </c>
    </row>
    <row r="155" spans="1:9" ht="12">
      <c r="A155" s="38" t="s">
        <v>184</v>
      </c>
      <c s="207">
        <v>759</v>
      </c>
      <c s="39" t="s">
        <v>44</v>
      </c>
      <c s="39" t="s">
        <v>39</v>
      </c>
      <c s="45">
        <v>7110020010</v>
      </c>
      <c s="39" t="s">
        <v>73</v>
      </c>
      <c s="39"/>
      <c s="80">
        <f t="shared" si="12"/>
        <v>0</v>
      </c>
      <c s="80">
        <f t="shared" si="12"/>
        <v>0</v>
      </c>
    </row>
    <row r="156" spans="1:9" ht="15.75" customHeight="1">
      <c r="A156" s="38" t="s">
        <v>316</v>
      </c>
      <c s="207">
        <v>759</v>
      </c>
      <c s="39" t="s">
        <v>44</v>
      </c>
      <c s="39" t="s">
        <v>39</v>
      </c>
      <c s="45">
        <v>7110020010</v>
      </c>
      <c s="39" t="s">
        <v>35</v>
      </c>
      <c s="39"/>
      <c s="80">
        <v>0</v>
      </c>
      <c s="80">
        <v>0</v>
      </c>
    </row>
    <row r="157" spans="1:9" ht="12">
      <c r="A157" s="144" t="s">
        <v>51</v>
      </c>
      <c s="210"/>
      <c s="149"/>
      <c s="149"/>
      <c s="149"/>
      <c s="149"/>
      <c s="149"/>
      <c s="150">
        <f>H10+H74+H81+H94+H112+H135+H129+H141+H152+H73</f>
        <v>14023</v>
      </c>
      <c s="150">
        <f>I10+I74+I81+I94+I112+I135+I129+I141+I152+I73</f>
        <v>14784.200000000001</v>
      </c>
    </row>
    <row r="158" spans="1:8" ht="12">
      <c r="A158" s="31"/>
      <c s="36"/>
      <c s="31"/>
      <c s="31"/>
      <c s="31"/>
      <c s="31"/>
      <c s="31"/>
      <c s="31"/>
    </row>
    <row r="159" spans="1:8" ht="12">
      <c r="A159" s="31"/>
      <c s="36"/>
      <c s="31"/>
      <c s="31"/>
      <c s="31"/>
      <c s="31"/>
      <c s="31"/>
      <c s="31"/>
    </row>
    <row r="160" spans="1:8" ht="12">
      <c r="A160" s="31"/>
      <c s="36"/>
      <c s="31"/>
      <c s="31"/>
      <c s="31"/>
      <c s="31"/>
      <c s="31"/>
      <c s="31"/>
    </row>
    <row r="161" spans="1:8" ht="12">
      <c r="A161" s="31"/>
      <c s="36"/>
      <c s="31"/>
      <c s="31"/>
      <c s="31"/>
      <c s="31"/>
      <c s="31"/>
      <c s="31"/>
    </row>
    <row r="162" spans="1:8" ht="12">
      <c r="A162" s="31"/>
      <c s="36"/>
      <c s="31"/>
      <c s="31"/>
      <c s="31"/>
      <c s="31"/>
      <c s="31"/>
      <c s="31"/>
    </row>
    <row r="163" spans="1:8" ht="12">
      <c r="A163" s="31"/>
      <c s="36"/>
      <c s="31"/>
      <c s="31"/>
      <c s="31"/>
      <c s="31"/>
      <c s="31"/>
      <c s="31"/>
    </row>
    <row r="164" spans="1:8" ht="12">
      <c r="A164" s="31"/>
      <c s="36"/>
      <c s="31"/>
      <c s="31"/>
      <c s="31"/>
      <c s="31"/>
      <c s="31"/>
      <c s="31"/>
    </row>
    <row r="165" spans="1:8" ht="12">
      <c r="A165" s="31"/>
      <c s="36"/>
      <c s="31"/>
      <c s="31"/>
      <c s="31"/>
      <c s="31"/>
      <c s="31"/>
      <c s="31"/>
    </row>
    <row r="166" spans="1:8" ht="12">
      <c r="A166" s="31"/>
      <c s="36"/>
      <c s="31"/>
      <c s="31"/>
      <c s="31"/>
      <c s="31"/>
      <c s="31"/>
      <c s="31"/>
    </row>
    <row r="167" spans="1:8" ht="12">
      <c r="A167" s="31"/>
      <c s="36"/>
      <c s="31"/>
      <c s="31"/>
      <c s="31"/>
      <c s="31"/>
      <c s="31"/>
      <c s="31"/>
    </row>
    <row r="168" spans="1:8" ht="12">
      <c r="A168" s="31"/>
      <c s="36"/>
      <c s="31"/>
      <c s="31"/>
      <c s="31"/>
      <c s="31"/>
      <c s="31"/>
      <c s="31"/>
    </row>
    <row r="169" spans="1:8" ht="12">
      <c r="A169" s="31"/>
      <c s="36"/>
      <c s="31"/>
      <c s="31"/>
      <c s="31"/>
      <c s="31"/>
      <c s="31"/>
      <c s="31"/>
    </row>
    <row r="170" spans="1:8" ht="12">
      <c r="A170" s="31"/>
      <c s="36"/>
      <c s="31"/>
      <c s="31"/>
      <c s="31"/>
      <c s="31"/>
      <c s="31"/>
      <c s="31"/>
    </row>
    <row r="171" spans="1:8" ht="12">
      <c r="A171" s="31"/>
      <c s="36"/>
      <c s="31"/>
      <c s="31"/>
      <c s="31"/>
      <c s="31"/>
      <c s="31"/>
      <c s="31"/>
    </row>
    <row r="172" spans="1:8" ht="12">
      <c r="A172" s="31"/>
      <c s="36"/>
      <c s="31"/>
      <c s="31"/>
      <c s="31"/>
      <c s="31"/>
      <c s="31"/>
      <c s="31"/>
    </row>
    <row r="173" spans="1:8" ht="12">
      <c r="A173" s="31"/>
      <c s="36"/>
      <c s="31"/>
      <c s="31"/>
      <c s="31"/>
      <c s="31"/>
      <c s="31"/>
      <c s="31"/>
    </row>
    <row r="174" spans="1:8" ht="12">
      <c r="A174" s="31"/>
      <c s="36"/>
      <c s="31"/>
      <c s="31"/>
      <c s="31"/>
      <c s="31"/>
      <c s="31"/>
      <c s="31"/>
    </row>
    <row r="175" spans="1:8" ht="12">
      <c r="A175" s="31"/>
      <c s="36"/>
      <c s="31"/>
      <c s="31"/>
      <c s="31"/>
      <c s="31"/>
      <c s="31"/>
      <c s="31"/>
    </row>
    <row r="176" spans="1:2" s="30" customFormat="1" ht="12">
      <c r="A176" s="31"/>
      <c s="36"/>
    </row>
    <row r="177" spans="1:8" ht="12">
      <c r="A177" s="31"/>
      <c s="36"/>
      <c s="31"/>
      <c s="31"/>
      <c s="31"/>
      <c s="31"/>
      <c s="31"/>
      <c s="31"/>
    </row>
  </sheetData>
  <mergeCells count="12">
    <mergeCell ref="F8:F9"/>
    <mergeCell ref="G8:G9"/>
    <mergeCell ref="A2:I2"/>
    <mergeCell ref="A3:I3"/>
    <mergeCell ref="A4:I4"/>
    <mergeCell ref="A5:I5"/>
    <mergeCell ref="A7:I7"/>
    <mergeCell ref="A8:A9"/>
    <mergeCell ref="B8:B9"/>
    <mergeCell ref="C8:C9"/>
    <mergeCell ref="D8:D9"/>
    <mergeCell ref="E8:E9"/>
  </mergeCells>
  <pageMargins left="0.78740157480315" right="0.393700787401575" top="0.393700787401575" bottom="0.393700787401575" header="0.511811023622047" footer="0.511811023622047"/>
  <pageSetup orientation="portrait" paperSize="9" scale="7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>
    <tabColor rgb="FF6600CC"/>
    <pageSetUpPr fitToPage="1"/>
  </sheetPr>
  <dimension ref="A1:F19"/>
  <sheetViews>
    <sheetView tabSelected="1" zoomScale="60" zoomScaleNormal="60" workbookViewId="0" topLeftCell="A1">
      <selection pane="topLeft" activeCell="D18" sqref="D18"/>
    </sheetView>
  </sheetViews>
  <sheetFormatPr defaultRowHeight="15"/>
  <cols>
    <col min="1" max="1" width="9.14285714285714" style="165"/>
    <col min="2" max="2" width="23.2857142857143" style="165" customWidth="1"/>
    <col min="3" max="3" width="30.2857142857143" style="165" customWidth="1"/>
    <col min="4" max="4" width="67" style="165" customWidth="1"/>
    <col min="5" max="5" width="8.71428571428571" style="165" customWidth="1"/>
    <col min="6" max="6" width="19.2857142857143" style="165" customWidth="1"/>
    <col min="7" max="16384" width="9.14285714285714" style="165"/>
  </cols>
  <sheetData>
    <row r="1" spans="6:6" ht="25.5" customHeight="1">
      <c r="F1" s="166"/>
    </row>
    <row r="2" spans="4:6" s="167" customFormat="1" ht="27" customHeight="1">
      <c r="D2" s="336" t="s">
        <v>247</v>
      </c>
      <c s="336"/>
      <c s="336"/>
    </row>
    <row r="3" spans="4:6" s="167" customFormat="1" ht="18" customHeight="1">
      <c r="D3" s="336" t="s">
        <v>141</v>
      </c>
      <c s="336"/>
      <c s="336"/>
    </row>
    <row r="4" spans="4:6" s="167" customFormat="1" ht="15" customHeight="1">
      <c r="D4" s="336" t="s">
        <v>191</v>
      </c>
      <c s="336"/>
      <c s="336"/>
    </row>
    <row r="5" spans="4:6" s="167" customFormat="1" ht="18.75">
      <c r="D5" s="336" t="str">
        <f>Ведомствен.структура.№12!A5</f>
        <v>№181 от  «29»  декабря 2025 г.</v>
      </c>
      <c s="336"/>
      <c s="336"/>
    </row>
    <row r="6" spans="2:6" ht="15.75" customHeight="1">
      <c r="B6" s="168"/>
      <c r="D6" s="169"/>
      <c s="169"/>
      <c s="169"/>
    </row>
    <row r="7" spans="2:6" ht="36.75" customHeight="1">
      <c r="B7" s="337" t="s">
        <v>422</v>
      </c>
      <c s="337"/>
      <c s="337"/>
      <c s="337"/>
      <c s="337"/>
    </row>
    <row r="8" spans="6:6" ht="21" customHeight="1">
      <c r="F8" s="67" t="s">
        <v>319</v>
      </c>
    </row>
    <row r="9" spans="1:6" ht="15">
      <c r="A9" s="333" t="s">
        <v>320</v>
      </c>
      <c s="270" t="s">
        <v>321</v>
      </c>
      <c s="270" t="s">
        <v>322</v>
      </c>
      <c s="270" t="s">
        <v>323</v>
      </c>
      <c s="270" t="s">
        <v>0</v>
      </c>
      <c s="270" t="s">
        <v>274</v>
      </c>
    </row>
    <row r="10" spans="1:6" ht="15">
      <c r="A10" s="334"/>
      <c s="270"/>
      <c s="270"/>
      <c s="270"/>
      <c s="270"/>
      <c s="270"/>
    </row>
    <row r="11" spans="1:6" ht="15">
      <c r="A11" s="334"/>
      <c s="270"/>
      <c s="270"/>
      <c s="270"/>
      <c s="270"/>
      <c s="270"/>
    </row>
    <row r="12" spans="1:6" ht="15">
      <c r="A12" s="334"/>
      <c s="270"/>
      <c s="270"/>
      <c s="270"/>
      <c s="270"/>
      <c s="270" t="s">
        <v>349</v>
      </c>
    </row>
    <row r="13" spans="1:6" ht="56.25" customHeight="1">
      <c r="A13" s="335"/>
      <c s="270"/>
      <c s="270"/>
      <c s="270"/>
      <c s="270"/>
      <c s="270"/>
    </row>
    <row r="14" spans="1:6" ht="86.25" customHeight="1">
      <c r="A14" s="188">
        <v>1</v>
      </c>
      <c s="186">
        <v>6810010010</v>
      </c>
      <c s="249" t="s">
        <v>324</v>
      </c>
      <c s="249" t="s">
        <v>401</v>
      </c>
      <c s="249">
        <v>759</v>
      </c>
      <c s="250">
        <v>0</v>
      </c>
    </row>
    <row r="15" spans="1:6" ht="81" customHeight="1">
      <c r="A15" s="188">
        <v>2</v>
      </c>
      <c s="186">
        <v>6810010020</v>
      </c>
      <c s="249" t="s">
        <v>324</v>
      </c>
      <c s="249" t="s">
        <v>406</v>
      </c>
      <c s="249">
        <v>759</v>
      </c>
      <c s="250">
        <v>4</v>
      </c>
    </row>
    <row r="16" spans="1:6" ht="1.5" customHeight="1" hidden="1">
      <c r="A16" s="188">
        <v>3</v>
      </c>
      <c s="186">
        <v>6810010050</v>
      </c>
      <c s="249" t="s">
        <v>324</v>
      </c>
      <c s="249" t="s">
        <v>347</v>
      </c>
      <c s="249">
        <v>759</v>
      </c>
      <c s="250">
        <v>0</v>
      </c>
    </row>
    <row r="17" spans="1:6" ht="82.5" customHeight="1" hidden="1">
      <c r="A17" s="188">
        <v>4</v>
      </c>
      <c s="186">
        <v>6810010060</v>
      </c>
      <c s="249" t="s">
        <v>324</v>
      </c>
      <c s="249" t="s">
        <v>348</v>
      </c>
      <c s="249">
        <v>759</v>
      </c>
      <c s="250">
        <v>0</v>
      </c>
    </row>
    <row r="18" spans="1:6" ht="86.25" customHeight="1">
      <c r="A18" s="188">
        <v>5</v>
      </c>
      <c s="186">
        <v>6710090120</v>
      </c>
      <c s="249" t="s">
        <v>324</v>
      </c>
      <c s="249" t="s">
        <v>402</v>
      </c>
      <c s="249">
        <v>759</v>
      </c>
      <c s="250">
        <v>10</v>
      </c>
    </row>
    <row r="19" spans="1:6" ht="27" customHeight="1">
      <c r="A19" s="170"/>
      <c s="118" t="s">
        <v>325</v>
      </c>
      <c s="118"/>
      <c s="118"/>
      <c s="117"/>
      <c s="100">
        <f>SUM(F14:F18)</f>
        <v>14</v>
      </c>
    </row>
  </sheetData>
  <mergeCells count="12">
    <mergeCell ref="D2:F2"/>
    <mergeCell ref="D3:F3"/>
    <mergeCell ref="D4:F4"/>
    <mergeCell ref="D5:F5"/>
    <mergeCell ref="B7:F7"/>
    <mergeCell ref="A9:A13"/>
    <mergeCell ref="B9:B13"/>
    <mergeCell ref="C9:C13"/>
    <mergeCell ref="D9:D13"/>
    <mergeCell ref="E9:E13"/>
    <mergeCell ref="F9:F11"/>
    <mergeCell ref="F12:F13"/>
  </mergeCells>
  <pageMargins left="0.708661417322835" right="0.708661417322835" top="0.748031496062992" bottom="0.748031496062992" header="0.31496062992126" footer="0.31496062992126"/>
  <pageSetup fitToHeight="0" horizontalDpi="300" verticalDpi="300" orientation="portrait" paperSize="9" scale="55"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>
    <tabColor rgb="FF6600CC"/>
    <pageSetUpPr fitToPage="1"/>
  </sheetPr>
  <dimension ref="A1:G23"/>
  <sheetViews>
    <sheetView tabSelected="1" zoomScale="80" zoomScaleNormal="80" workbookViewId="0" topLeftCell="A1">
      <selection pane="topLeft" activeCell="D18" sqref="D18"/>
    </sheetView>
  </sheetViews>
  <sheetFormatPr defaultRowHeight="15"/>
  <cols>
    <col min="1" max="1" width="9.14285714285714" style="165"/>
    <col min="2" max="2" width="23.2857142857143" style="165" customWidth="1"/>
    <col min="3" max="3" width="30.2857142857143" style="165" customWidth="1"/>
    <col min="4" max="4" width="67" style="165" customWidth="1"/>
    <col min="5" max="5" width="8.71428571428571" style="165" customWidth="1"/>
    <col min="6" max="6" width="19.2857142857143" style="165" customWidth="1"/>
    <col min="7" max="7" width="19" style="165" customWidth="1"/>
    <col min="8" max="16384" width="9.14285714285714" style="165"/>
  </cols>
  <sheetData>
    <row r="1" spans="6:7" ht="17.25" customHeight="1">
      <c r="F1" s="166"/>
      <c s="265"/>
    </row>
    <row r="2" spans="4:7" s="167" customFormat="1" ht="27" customHeight="1">
      <c r="D2" s="336" t="s">
        <v>318</v>
      </c>
      <c s="336"/>
      <c s="336"/>
      <c s="336"/>
    </row>
    <row r="3" spans="4:7" s="167" customFormat="1" ht="18" customHeight="1">
      <c r="D3" s="336" t="s">
        <v>141</v>
      </c>
      <c s="336"/>
      <c s="336"/>
      <c s="336"/>
    </row>
    <row r="4" spans="4:7" s="167" customFormat="1" ht="15" customHeight="1">
      <c r="D4" s="336" t="s">
        <v>191</v>
      </c>
      <c s="336"/>
      <c s="336"/>
      <c s="336"/>
    </row>
    <row r="5" spans="4:7" s="167" customFormat="1" ht="18.75">
      <c r="D5" s="336" t="str">
        <f>'Перечень МП.№13'!D5:F5</f>
        <v>№181 от  «29»  декабря 2025 г.</v>
      </c>
      <c s="336"/>
      <c s="336"/>
      <c s="336"/>
    </row>
    <row r="6" spans="2:6" ht="15.75" customHeight="1">
      <c r="B6" s="168"/>
      <c r="D6" s="169"/>
      <c s="169"/>
      <c s="169"/>
    </row>
    <row r="7" spans="2:7" ht="42.75" customHeight="1">
      <c r="B7" s="337" t="s">
        <v>423</v>
      </c>
      <c s="337"/>
      <c s="337"/>
      <c s="337"/>
      <c s="337"/>
      <c s="337"/>
    </row>
    <row r="8" spans="6:6" ht="21" customHeight="1">
      <c r="F8" s="67" t="s">
        <v>319</v>
      </c>
    </row>
    <row r="9" spans="1:7" ht="15">
      <c r="A9" s="333" t="s">
        <v>320</v>
      </c>
      <c s="270" t="s">
        <v>321</v>
      </c>
      <c s="270" t="s">
        <v>322</v>
      </c>
      <c s="270" t="s">
        <v>323</v>
      </c>
      <c s="270" t="s">
        <v>0</v>
      </c>
      <c s="270" t="s">
        <v>274</v>
      </c>
      <c s="270" t="s">
        <v>274</v>
      </c>
    </row>
    <row r="10" spans="1:7" ht="15">
      <c r="A10" s="334"/>
      <c s="270"/>
      <c s="270"/>
      <c s="270"/>
      <c s="270"/>
      <c s="270"/>
      <c s="270"/>
    </row>
    <row r="11" spans="1:7" ht="15">
      <c r="A11" s="334"/>
      <c s="270"/>
      <c s="270"/>
      <c s="270"/>
      <c s="270"/>
      <c s="270"/>
      <c s="270"/>
    </row>
    <row r="12" spans="1:7" ht="15">
      <c r="A12" s="334"/>
      <c s="270"/>
      <c s="270"/>
      <c s="270"/>
      <c s="270"/>
      <c s="270" t="s">
        <v>400</v>
      </c>
      <c s="270" t="s">
        <v>424</v>
      </c>
    </row>
    <row r="13" spans="1:7" ht="56.25" customHeight="1">
      <c r="A13" s="335"/>
      <c s="270"/>
      <c s="270"/>
      <c s="270"/>
      <c s="270"/>
      <c s="270"/>
      <c s="270"/>
    </row>
    <row r="14" spans="1:7" ht="78.75" hidden="1">
      <c r="A14" s="188">
        <v>1</v>
      </c>
      <c s="186">
        <v>6810010010</v>
      </c>
      <c s="249" t="s">
        <v>324</v>
      </c>
      <c s="249" t="s">
        <v>401</v>
      </c>
      <c s="249">
        <v>759</v>
      </c>
      <c s="250">
        <v>0</v>
      </c>
      <c s="100">
        <v>0</v>
      </c>
    </row>
    <row r="15" spans="1:7" ht="78.75" hidden="1">
      <c r="A15" s="188">
        <v>2</v>
      </c>
      <c s="186">
        <v>6810010020</v>
      </c>
      <c s="249" t="s">
        <v>324</v>
      </c>
      <c s="249" t="s">
        <v>406</v>
      </c>
      <c s="249">
        <v>759</v>
      </c>
      <c s="250">
        <v>0</v>
      </c>
      <c s="100">
        <v>0</v>
      </c>
    </row>
    <row r="16" spans="1:7" ht="78.75" hidden="1">
      <c r="A16" s="188">
        <v>3</v>
      </c>
      <c s="186">
        <v>6710090120</v>
      </c>
      <c s="249" t="s">
        <v>324</v>
      </c>
      <c s="249" t="s">
        <v>402</v>
      </c>
      <c s="249">
        <v>759</v>
      </c>
      <c s="250">
        <v>0</v>
      </c>
      <c s="100">
        <v>0</v>
      </c>
    </row>
    <row r="17" spans="1:7" ht="31.5" customHeight="1">
      <c r="A17" s="170"/>
      <c s="185" t="s">
        <v>325</v>
      </c>
      <c s="185"/>
      <c s="185"/>
      <c s="184"/>
      <c s="100">
        <f>SUM(F14:F16)</f>
        <v>0</v>
      </c>
      <c s="100">
        <f>SUM(G14:G16)</f>
        <v>0</v>
      </c>
    </row>
    <row r="23" spans="4:4" ht="15">
      <c r="D23" s="165" t="s">
        <v>407</v>
      </c>
    </row>
  </sheetData>
  <mergeCells count="14">
    <mergeCell ref="A9:A13"/>
    <mergeCell ref="B9:B13"/>
    <mergeCell ref="C9:C13"/>
    <mergeCell ref="D9:D13"/>
    <mergeCell ref="E9:E13"/>
    <mergeCell ref="F9:F11"/>
    <mergeCell ref="F12:F13"/>
    <mergeCell ref="G9:G11"/>
    <mergeCell ref="G12:G13"/>
    <mergeCell ref="D2:G2"/>
    <mergeCell ref="D3:G3"/>
    <mergeCell ref="D4:G4"/>
    <mergeCell ref="D5:G5"/>
    <mergeCell ref="B7:G7"/>
  </mergeCells>
  <pageMargins left="0.708661417322835" right="0.708661417322835" top="0.748031496062992" bottom="0.748031496062992" header="0.31496062992126" footer="0.31496062992126"/>
  <pageSetup fitToHeight="0" horizontalDpi="300" verticalDpi="300" orientation="portrait" paperSize="9" scale="49"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>
    <tabColor rgb="FF6600CC"/>
    <pageSetUpPr fitToPage="1"/>
  </sheetPr>
  <dimension ref="A1:J20"/>
  <sheetViews>
    <sheetView tabSelected="1" workbookViewId="0" topLeftCell="A1">
      <selection pane="topLeft" activeCell="D18" sqref="D18"/>
    </sheetView>
  </sheetViews>
  <sheetFormatPr defaultRowHeight="12.75"/>
  <cols>
    <col min="1" max="5" width="9.14285714285714" style="26"/>
    <col min="6" max="6" width="16" style="26" customWidth="1"/>
    <col min="7" max="7" width="23.7142857142857" style="26" customWidth="1"/>
    <col min="8" max="8" width="12" style="26" customWidth="1"/>
    <col min="9" max="9" width="8.57142857142857" style="26" customWidth="1"/>
    <col min="10" max="16384" width="9.14285714285714" style="26"/>
  </cols>
  <sheetData>
    <row r="1" spans="1:10" ht="15.75">
      <c r="A1" s="171"/>
      <c s="171"/>
      <c s="172"/>
      <c s="172"/>
      <c s="173"/>
      <c s="173"/>
      <c s="173"/>
      <c s="173"/>
      <c s="173"/>
      <c s="171"/>
    </row>
    <row r="2" spans="1:10" ht="15.75">
      <c r="A2" s="171"/>
      <c s="171"/>
      <c s="338" t="s">
        <v>343</v>
      </c>
      <c s="338"/>
      <c s="338"/>
      <c s="338"/>
      <c s="338"/>
      <c s="338"/>
      <c s="338"/>
      <c s="171"/>
    </row>
    <row r="3" spans="1:10" ht="15.75">
      <c r="A3" s="171"/>
      <c s="171"/>
      <c s="175"/>
      <c s="175"/>
      <c s="338" t="s">
        <v>141</v>
      </c>
      <c s="338"/>
      <c s="338"/>
      <c s="338"/>
      <c s="338"/>
      <c s="171"/>
    </row>
    <row r="4" spans="1:10" ht="15.75">
      <c r="A4" s="171"/>
      <c s="171"/>
      <c s="339" t="s">
        <v>37</v>
      </c>
      <c s="339"/>
      <c s="339"/>
      <c s="339"/>
      <c s="339"/>
      <c s="339"/>
      <c s="339"/>
      <c s="171"/>
    </row>
    <row r="5" spans="1:10" ht="15.75">
      <c r="A5" s="172"/>
      <c s="172"/>
      <c s="172"/>
      <c s="172"/>
      <c s="172"/>
      <c s="172"/>
      <c s="342" t="str">
        <f>Ведомствен.структура.№12!A5</f>
        <v>№181 от  «29»  декабря 2025 г.</v>
      </c>
      <c s="342"/>
      <c s="342"/>
      <c s="171"/>
    </row>
    <row r="6" spans="1:10" ht="15.75">
      <c r="A6" s="171"/>
      <c s="171"/>
      <c s="176"/>
      <c s="176"/>
      <c s="176"/>
      <c s="176"/>
      <c s="176"/>
      <c s="176"/>
      <c s="176"/>
      <c s="171"/>
    </row>
    <row r="7" spans="1:10" ht="15">
      <c r="A7" s="340" t="s">
        <v>419</v>
      </c>
      <c s="341"/>
      <c s="341"/>
      <c s="341"/>
      <c s="341"/>
      <c s="341"/>
      <c s="341"/>
      <c s="341"/>
      <c s="341"/>
      <c s="171"/>
    </row>
    <row r="8" spans="1:10" ht="15">
      <c r="A8" s="341"/>
      <c s="341"/>
      <c s="341"/>
      <c s="341"/>
      <c s="341"/>
      <c s="341"/>
      <c s="341"/>
      <c s="341"/>
      <c s="341"/>
      <c s="171"/>
    </row>
    <row r="9" spans="1:10" ht="18.75" customHeight="1">
      <c r="A9" s="341"/>
      <c s="341"/>
      <c s="341"/>
      <c s="341"/>
      <c s="341"/>
      <c s="341"/>
      <c s="341"/>
      <c s="341"/>
      <c s="341"/>
      <c s="171"/>
    </row>
    <row r="10" spans="1:10" ht="18.75" customHeight="1">
      <c r="A10" s="120"/>
      <c s="120"/>
      <c s="120"/>
      <c s="120"/>
      <c s="120"/>
      <c s="120"/>
      <c s="120"/>
      <c s="120"/>
      <c s="120"/>
      <c s="171"/>
    </row>
    <row r="11" spans="1:10" ht="106.5" customHeight="1">
      <c r="A11" s="177" t="s">
        <v>256</v>
      </c>
      <c s="350" t="s">
        <v>257</v>
      </c>
      <c s="351"/>
      <c s="350" t="s">
        <v>258</v>
      </c>
      <c s="352"/>
      <c s="351"/>
      <c s="95" t="s">
        <v>0</v>
      </c>
      <c s="353" t="s">
        <v>350</v>
      </c>
      <c s="354"/>
      <c s="171"/>
    </row>
    <row r="12" spans="1:10" ht="49.5" customHeight="1">
      <c r="A12" s="95">
        <v>1</v>
      </c>
      <c s="353">
        <v>6610090100</v>
      </c>
      <c s="354"/>
      <c s="350" t="s">
        <v>259</v>
      </c>
      <c s="352"/>
      <c s="351"/>
      <c s="95">
        <v>759</v>
      </c>
      <c s="355">
        <v>599.60000000000002</v>
      </c>
      <c s="356"/>
      <c s="171"/>
    </row>
    <row r="13" spans="1:10" ht="19.5" customHeight="1">
      <c r="A13" s="178"/>
      <c s="343"/>
      <c s="344"/>
      <c s="345" t="s">
        <v>260</v>
      </c>
      <c s="346"/>
      <c s="347"/>
      <c s="179"/>
      <c s="348">
        <f>H12</f>
        <v>599.60000000000002</v>
      </c>
      <c s="349"/>
      <c s="171"/>
    </row>
    <row r="14" spans="1:10" ht="15">
      <c r="A14" s="171"/>
      <c s="171"/>
      <c s="171"/>
      <c s="171"/>
      <c s="171"/>
      <c s="171"/>
      <c s="171"/>
      <c s="171"/>
      <c s="171"/>
      <c s="171"/>
    </row>
    <row r="15" spans="1:10" ht="15">
      <c r="A15" s="171"/>
      <c s="171"/>
      <c s="171"/>
      <c s="171"/>
      <c s="171"/>
      <c s="171"/>
      <c s="171"/>
      <c s="171"/>
      <c s="171"/>
      <c s="171"/>
    </row>
    <row r="16" spans="1:10" ht="15">
      <c r="A16" s="171"/>
      <c s="171"/>
      <c s="171"/>
      <c s="171"/>
      <c s="171"/>
      <c s="171"/>
      <c s="171"/>
      <c s="171"/>
      <c s="171"/>
      <c s="171"/>
    </row>
    <row r="17" spans="1:10" ht="15">
      <c r="A17" s="171"/>
      <c s="171"/>
      <c s="171"/>
      <c s="171"/>
      <c s="171"/>
      <c s="171"/>
      <c s="171"/>
      <c s="171"/>
      <c s="171"/>
      <c s="171"/>
    </row>
    <row r="18" spans="1:10" ht="15">
      <c r="A18" s="171"/>
      <c s="171"/>
      <c s="171"/>
      <c s="171"/>
      <c s="171"/>
      <c s="171"/>
      <c s="171"/>
      <c s="171"/>
      <c s="171"/>
      <c s="171"/>
    </row>
    <row r="19" spans="1:10" ht="15">
      <c r="A19" s="171"/>
      <c s="171"/>
      <c s="171"/>
      <c s="171"/>
      <c s="171"/>
      <c s="171"/>
      <c s="171"/>
      <c s="171"/>
      <c s="171"/>
      <c s="171"/>
    </row>
    <row r="20" spans="1:10" ht="15">
      <c r="A20" s="171"/>
      <c s="171"/>
      <c s="171"/>
      <c s="171"/>
      <c s="171"/>
      <c s="171"/>
      <c s="171"/>
      <c s="171"/>
      <c s="171"/>
      <c s="171"/>
    </row>
  </sheetData>
  <mergeCells count="14">
    <mergeCell ref="H11:I11"/>
    <mergeCell ref="B12:C12"/>
    <mergeCell ref="D12:F12"/>
    <mergeCell ref="H12:I12"/>
    <mergeCell ref="C2:I2"/>
    <mergeCell ref="E3:I3"/>
    <mergeCell ref="C4:I4"/>
    <mergeCell ref="A7:I9"/>
    <mergeCell ref="G5:I5"/>
    <mergeCell ref="B13:C13"/>
    <mergeCell ref="D13:F13"/>
    <mergeCell ref="H13:I13"/>
    <mergeCell ref="B11:C11"/>
    <mergeCell ref="D11:F11"/>
  </mergeCells>
  <pageMargins left="0.708661417322835" right="0.708661417322835" top="0.748031496062992" bottom="0.748031496062992" header="0.31496062992126" footer="0.31496062992126"/>
  <pageSetup horizontalDpi="300" verticalDpi="300" orientation="portrait" paperSize="9" scale="82"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>
    <tabColor rgb="FF6600CC"/>
    <pageSetUpPr fitToPage="1"/>
  </sheetPr>
  <dimension ref="A1:K13"/>
  <sheetViews>
    <sheetView tabSelected="1" workbookViewId="0" topLeftCell="A1">
      <selection pane="topLeft" activeCell="D18" sqref="D18"/>
    </sheetView>
  </sheetViews>
  <sheetFormatPr defaultRowHeight="12.75"/>
  <cols>
    <col min="1" max="5" width="9.14285714285714" style="26"/>
    <col min="6" max="6" width="16" style="26" customWidth="1"/>
    <col min="7" max="7" width="14.2857142857143" style="26" customWidth="1"/>
    <col min="8" max="16384" width="9.14285714285714" style="26"/>
  </cols>
  <sheetData>
    <row r="1" spans="3:11" ht="12.75">
      <c r="C1" s="30"/>
      <c s="30"/>
      <c s="82"/>
      <c s="82"/>
      <c s="82"/>
      <c s="82"/>
      <c s="320"/>
      <c s="360"/>
      <c s="360"/>
    </row>
    <row r="2" spans="1:11" ht="15.75">
      <c r="A2" s="171"/>
      <c s="171"/>
      <c s="338" t="s">
        <v>344</v>
      </c>
      <c s="338"/>
      <c s="338"/>
      <c s="338"/>
      <c s="338"/>
      <c s="338"/>
      <c s="338"/>
      <c s="338"/>
      <c s="338"/>
    </row>
    <row r="3" spans="1:11" ht="15.75">
      <c r="A3" s="171"/>
      <c s="171"/>
      <c s="175"/>
      <c s="175"/>
      <c s="338" t="s">
        <v>141</v>
      </c>
      <c s="338"/>
      <c s="338"/>
      <c s="338"/>
      <c s="338"/>
      <c s="338"/>
      <c s="338"/>
    </row>
    <row r="4" spans="1:11" ht="15.75">
      <c r="A4" s="171"/>
      <c s="171"/>
      <c s="339" t="s">
        <v>37</v>
      </c>
      <c s="339"/>
      <c s="339"/>
      <c s="339"/>
      <c s="339"/>
      <c s="339"/>
      <c s="339"/>
      <c s="339"/>
      <c s="339"/>
    </row>
    <row r="5" spans="1:11" ht="15.75">
      <c r="A5" s="171"/>
      <c s="171"/>
      <c s="172"/>
      <c s="172"/>
      <c s="172"/>
      <c s="172"/>
      <c s="342" t="str">
        <f>Ведомствен.структура.№12!A5</f>
        <v>№181 от  «29»  декабря 2025 г.</v>
      </c>
      <c s="342"/>
      <c s="342"/>
      <c s="342"/>
      <c s="342"/>
    </row>
    <row r="6" spans="1:11" ht="15.75">
      <c r="A6" s="171"/>
      <c s="171"/>
      <c s="176"/>
      <c s="176"/>
      <c s="176"/>
      <c s="176"/>
      <c s="176"/>
      <c s="176"/>
      <c s="176"/>
      <c s="176"/>
      <c s="176"/>
    </row>
    <row r="7" spans="1:11" ht="12.75">
      <c r="A7" s="340" t="s">
        <v>420</v>
      </c>
      <c s="341"/>
      <c s="341"/>
      <c s="341"/>
      <c s="341"/>
      <c s="341"/>
      <c s="341"/>
      <c s="341"/>
      <c s="341"/>
      <c s="341"/>
      <c s="341"/>
    </row>
    <row r="8" spans="1:11" ht="12.75">
      <c r="A8" s="341"/>
      <c s="341"/>
      <c s="341"/>
      <c s="341"/>
      <c s="341"/>
      <c s="341"/>
      <c s="341"/>
      <c s="341"/>
      <c s="341"/>
      <c s="341"/>
      <c s="341"/>
    </row>
    <row r="9" spans="1:11" ht="18.75" customHeight="1">
      <c r="A9" s="341"/>
      <c s="341"/>
      <c s="341"/>
      <c s="341"/>
      <c s="341"/>
      <c s="341"/>
      <c s="341"/>
      <c s="341"/>
      <c s="341"/>
      <c s="341"/>
      <c s="341"/>
    </row>
    <row r="10" spans="1:11" ht="18.75" customHeight="1">
      <c r="A10" s="120"/>
      <c s="120"/>
      <c s="120"/>
      <c s="120"/>
      <c s="120"/>
      <c s="120"/>
      <c s="120"/>
      <c s="120"/>
      <c s="120"/>
      <c s="359" t="s">
        <v>116</v>
      </c>
      <c s="359"/>
    </row>
    <row r="11" spans="1:11" ht="106.5" customHeight="1">
      <c r="A11" s="177" t="s">
        <v>256</v>
      </c>
      <c s="350" t="s">
        <v>257</v>
      </c>
      <c s="351"/>
      <c s="350" t="s">
        <v>258</v>
      </c>
      <c s="352"/>
      <c s="351"/>
      <c s="95" t="s">
        <v>0</v>
      </c>
      <c s="353" t="s">
        <v>399</v>
      </c>
      <c s="354"/>
      <c s="353" t="s">
        <v>421</v>
      </c>
      <c s="354"/>
    </row>
    <row r="12" spans="1:11" ht="47.25" customHeight="1">
      <c r="A12" s="95">
        <v>1</v>
      </c>
      <c s="353">
        <v>6610090100</v>
      </c>
      <c s="354"/>
      <c s="350" t="s">
        <v>259</v>
      </c>
      <c s="352"/>
      <c s="351"/>
      <c s="95">
        <v>759</v>
      </c>
      <c s="353">
        <v>623.60000000000002</v>
      </c>
      <c s="354"/>
      <c s="353">
        <v>648.60000000000002</v>
      </c>
      <c s="354"/>
    </row>
    <row r="13" spans="1:11" ht="19.5" customHeight="1">
      <c r="A13" s="178"/>
      <c s="343"/>
      <c s="344"/>
      <c s="345" t="s">
        <v>260</v>
      </c>
      <c s="346"/>
      <c s="347"/>
      <c s="179"/>
      <c s="357">
        <f>H12</f>
        <v>623.60000000000002</v>
      </c>
      <c s="358"/>
      <c s="357">
        <f>J12</f>
        <v>648.60000000000002</v>
      </c>
      <c s="358"/>
    </row>
  </sheetData>
  <mergeCells count="19">
    <mergeCell ref="D12:F12"/>
    <mergeCell ref="H12:I12"/>
    <mergeCell ref="J12:K12"/>
    <mergeCell ref="A7:K9"/>
    <mergeCell ref="I1:K1"/>
    <mergeCell ref="C2:K2"/>
    <mergeCell ref="E3:K3"/>
    <mergeCell ref="C4:K4"/>
    <mergeCell ref="G5:K5"/>
    <mergeCell ref="B13:C13"/>
    <mergeCell ref="D13:F13"/>
    <mergeCell ref="H13:I13"/>
    <mergeCell ref="J13:K13"/>
    <mergeCell ref="J10:K10"/>
    <mergeCell ref="B11:C11"/>
    <mergeCell ref="D11:F11"/>
    <mergeCell ref="H11:I11"/>
    <mergeCell ref="J11:K11"/>
    <mergeCell ref="B12:C12"/>
  </mergeCells>
  <pageMargins left="0.708661417322835" right="0.708661417322835" top="0.748031496062992" bottom="0.748031496062992" header="0.31496062992126" footer="0.31496062992126"/>
  <pageSetup horizontalDpi="300" verticalDpi="300" orientation="portrait" paperSize="9" scale="77"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>
    <tabColor rgb="FF7030A0"/>
    <pageSetUpPr fitToPage="1"/>
  </sheetPr>
  <dimension ref="A1:J19"/>
  <sheetViews>
    <sheetView tabSelected="1" workbookViewId="0" topLeftCell="A1">
      <selection pane="topLeft" activeCell="D18" sqref="D18"/>
    </sheetView>
  </sheetViews>
  <sheetFormatPr defaultRowHeight="12.75"/>
  <cols>
    <col min="1" max="5" width="9.14285714285714" style="26"/>
    <col min="6" max="6" width="16" style="26" customWidth="1"/>
    <col min="7" max="7" width="23.7142857142857" style="26" customWidth="1"/>
    <col min="8" max="8" width="12" style="26" customWidth="1"/>
    <col min="9" max="9" width="8.57142857142857" style="26" customWidth="1"/>
    <col min="10" max="16384" width="9.14285714285714" style="26"/>
  </cols>
  <sheetData>
    <row r="1" spans="1:10" ht="15.75">
      <c r="A1" s="171"/>
      <c s="171"/>
      <c s="172"/>
      <c s="172"/>
      <c s="173"/>
      <c s="173"/>
      <c s="173"/>
      <c s="173"/>
      <c s="173"/>
      <c s="171"/>
    </row>
    <row r="2" spans="1:10" ht="15.75">
      <c r="A2" s="171"/>
      <c s="171"/>
      <c s="338" t="s">
        <v>326</v>
      </c>
      <c s="338"/>
      <c s="338"/>
      <c s="338"/>
      <c s="338"/>
      <c s="338"/>
      <c s="338"/>
      <c s="171"/>
    </row>
    <row r="3" spans="1:10" ht="15.75">
      <c r="A3" s="171"/>
      <c s="171"/>
      <c s="175"/>
      <c s="175"/>
      <c s="338" t="s">
        <v>141</v>
      </c>
      <c s="338"/>
      <c s="338"/>
      <c s="338"/>
      <c s="338"/>
      <c s="171"/>
    </row>
    <row r="4" spans="1:10" ht="15.75">
      <c r="A4" s="171"/>
      <c s="171"/>
      <c s="339" t="s">
        <v>37</v>
      </c>
      <c s="339"/>
      <c s="339"/>
      <c s="339"/>
      <c s="339"/>
      <c s="339"/>
      <c s="339"/>
      <c s="171"/>
    </row>
    <row r="5" spans="1:10" ht="15.75">
      <c r="A5" s="172"/>
      <c s="172"/>
      <c s="172"/>
      <c s="172"/>
      <c s="172"/>
      <c s="342" t="str">
        <f>Ведомствен.структура.№12!A5</f>
        <v>№181 от  «29»  декабря 2025 г.</v>
      </c>
      <c s="342"/>
      <c s="342"/>
      <c s="342"/>
      <c s="171"/>
    </row>
    <row r="6" spans="1:10" ht="15.75">
      <c r="A6" s="171"/>
      <c s="171"/>
      <c s="176"/>
      <c s="176"/>
      <c s="176"/>
      <c s="176"/>
      <c s="176"/>
      <c s="176"/>
      <c s="176"/>
      <c s="171"/>
    </row>
    <row r="7" spans="1:10" ht="15">
      <c r="A7" s="340" t="s">
        <v>435</v>
      </c>
      <c s="341"/>
      <c s="341"/>
      <c s="341"/>
      <c s="341"/>
      <c s="341"/>
      <c s="341"/>
      <c s="341"/>
      <c s="341"/>
      <c s="171"/>
    </row>
    <row r="8" spans="1:10" ht="15">
      <c r="A8" s="341"/>
      <c s="341"/>
      <c s="341"/>
      <c s="341"/>
      <c s="341"/>
      <c s="341"/>
      <c s="341"/>
      <c s="341"/>
      <c s="341"/>
      <c s="171"/>
    </row>
    <row r="9" spans="1:10" ht="28.5" customHeight="1">
      <c r="A9" s="341"/>
      <c s="341"/>
      <c s="341"/>
      <c s="341"/>
      <c s="341"/>
      <c s="341"/>
      <c s="341"/>
      <c s="341"/>
      <c s="341"/>
      <c s="171"/>
    </row>
    <row r="10" spans="1:10" ht="18.75" customHeight="1">
      <c r="A10" s="120"/>
      <c s="120"/>
      <c s="120"/>
      <c s="120"/>
      <c s="120"/>
      <c s="120"/>
      <c s="120"/>
      <c s="359" t="s">
        <v>116</v>
      </c>
      <c s="359"/>
      <c s="171"/>
    </row>
    <row r="11" spans="1:10" ht="29.25" customHeight="1">
      <c r="A11" s="350" t="s">
        <v>327</v>
      </c>
      <c s="352"/>
      <c s="352"/>
      <c s="352"/>
      <c s="352"/>
      <c s="352"/>
      <c s="351"/>
      <c s="353" t="s">
        <v>350</v>
      </c>
      <c s="354"/>
      <c s="171"/>
    </row>
    <row r="12" spans="1:10" ht="19.5" customHeight="1">
      <c r="A12" s="296" t="s">
        <v>328</v>
      </c>
      <c s="297"/>
      <c s="297"/>
      <c s="297"/>
      <c s="297"/>
      <c s="297"/>
      <c s="298"/>
      <c s="355">
        <f>H13</f>
        <v>1019.3</v>
      </c>
      <c s="356"/>
      <c s="171"/>
    </row>
    <row r="13" spans="1:10" ht="21.75" customHeight="1">
      <c r="A13" s="293" t="s">
        <v>66</v>
      </c>
      <c s="294"/>
      <c s="294"/>
      <c s="294"/>
      <c s="294"/>
      <c s="294"/>
      <c s="295"/>
      <c s="361">
        <f>H14</f>
        <v>1019.3</v>
      </c>
      <c s="362"/>
      <c s="171"/>
    </row>
    <row r="14" spans="1:10" ht="29.25" customHeight="1">
      <c r="A14" s="293" t="s">
        <v>329</v>
      </c>
      <c s="294"/>
      <c s="294"/>
      <c s="294"/>
      <c s="294"/>
      <c s="294"/>
      <c s="295"/>
      <c s="355">
        <v>1019.3</v>
      </c>
      <c s="356"/>
      <c s="171"/>
    </row>
    <row r="15" spans="1:10" ht="19.5" customHeight="1">
      <c r="A15" s="293" t="s">
        <v>330</v>
      </c>
      <c s="297"/>
      <c s="297"/>
      <c s="297"/>
      <c s="297"/>
      <c s="297"/>
      <c s="298"/>
      <c s="353"/>
      <c s="354"/>
      <c s="171"/>
    </row>
    <row r="16" spans="1:10" ht="42" customHeight="1">
      <c r="A16" s="293" t="s">
        <v>331</v>
      </c>
      <c s="294"/>
      <c s="294"/>
      <c s="294"/>
      <c s="294"/>
      <c s="294"/>
      <c s="295"/>
      <c s="357"/>
      <c s="358"/>
      <c s="171"/>
    </row>
    <row r="17" spans="1:10" ht="29.25" customHeight="1">
      <c r="A17" s="293" t="s">
        <v>329</v>
      </c>
      <c s="294"/>
      <c s="294"/>
      <c s="294"/>
      <c s="294"/>
      <c s="294"/>
      <c s="295"/>
      <c s="353"/>
      <c s="354"/>
      <c s="171"/>
    </row>
    <row r="18" spans="1:10" ht="19.5" customHeight="1">
      <c r="A18" s="296" t="s">
        <v>332</v>
      </c>
      <c s="297"/>
      <c s="297"/>
      <c s="297"/>
      <c s="297"/>
      <c s="297"/>
      <c s="298"/>
      <c s="353"/>
      <c s="354"/>
      <c s="171"/>
    </row>
    <row r="19" spans="1:10" ht="15">
      <c r="A19" s="171"/>
      <c s="171"/>
      <c s="171"/>
      <c s="171"/>
      <c s="171"/>
      <c s="171"/>
      <c s="171"/>
      <c s="171"/>
      <c s="171"/>
      <c s="171"/>
    </row>
  </sheetData>
  <mergeCells count="22">
    <mergeCell ref="A17:G17"/>
    <mergeCell ref="H17:I17"/>
    <mergeCell ref="A18:G18"/>
    <mergeCell ref="H18:I18"/>
    <mergeCell ref="A14:G14"/>
    <mergeCell ref="H14:I14"/>
    <mergeCell ref="A15:G15"/>
    <mergeCell ref="H15:I15"/>
    <mergeCell ref="A16:G16"/>
    <mergeCell ref="H16:I16"/>
    <mergeCell ref="A11:G11"/>
    <mergeCell ref="H11:I11"/>
    <mergeCell ref="A12:G12"/>
    <mergeCell ref="H12:I12"/>
    <mergeCell ref="A13:G13"/>
    <mergeCell ref="H13:I13"/>
    <mergeCell ref="H10:I10"/>
    <mergeCell ref="C2:I2"/>
    <mergeCell ref="E3:I3"/>
    <mergeCell ref="C4:I4"/>
    <mergeCell ref="A7:I9"/>
    <mergeCell ref="F5:I5"/>
  </mergeCells>
  <pageMargins left="0.708661417322835" right="0.708661417322835" top="0.748031496062992" bottom="0.748031496062992" header="0.31496062992126" footer="0.31496062992126"/>
  <pageSetup horizontalDpi="300" verticalDpi="300" orientation="portrait" paperSize="9" scale="82"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>
    <tabColor rgb="FF7030A0"/>
    <pageSetUpPr fitToPage="1"/>
  </sheetPr>
  <dimension ref="A1:K19"/>
  <sheetViews>
    <sheetView tabSelected="1" workbookViewId="0" topLeftCell="A1">
      <selection pane="topLeft" activeCell="D18" sqref="D18"/>
    </sheetView>
  </sheetViews>
  <sheetFormatPr defaultRowHeight="12.75"/>
  <cols>
    <col min="1" max="5" width="9.14285714285714" style="26"/>
    <col min="6" max="6" width="16" style="26" customWidth="1"/>
    <col min="7" max="7" width="23.7142857142857" style="26" customWidth="1"/>
    <col min="8" max="8" width="12" style="26" customWidth="1"/>
    <col min="9" max="9" width="8.57142857142857" style="26" customWidth="1"/>
    <col min="10" max="10" width="14.8571428571429" style="26" customWidth="1"/>
    <col min="11" max="16384" width="9.14285714285714" style="26"/>
  </cols>
  <sheetData>
    <row r="1" spans="1:10" ht="15.75">
      <c r="A1" s="171"/>
      <c s="171"/>
      <c s="172"/>
      <c s="172"/>
      <c s="173"/>
      <c s="173"/>
      <c s="173"/>
      <c s="173"/>
      <c s="174"/>
      <c s="252"/>
    </row>
    <row r="2" spans="1:10" ht="15.75" customHeight="1">
      <c r="A2" s="171"/>
      <c s="171"/>
      <c s="338" t="s">
        <v>345</v>
      </c>
      <c s="338"/>
      <c s="338"/>
      <c s="338"/>
      <c s="338"/>
      <c s="338"/>
      <c s="338"/>
      <c s="338"/>
    </row>
    <row r="3" spans="1:10" ht="15.75" customHeight="1">
      <c r="A3" s="171"/>
      <c s="171"/>
      <c s="175"/>
      <c s="175"/>
      <c s="338" t="s">
        <v>141</v>
      </c>
      <c s="338"/>
      <c s="338"/>
      <c s="338"/>
      <c s="338"/>
      <c s="338"/>
    </row>
    <row r="4" spans="1:10" ht="15.75" customHeight="1">
      <c r="A4" s="171"/>
      <c s="171"/>
      <c s="339" t="s">
        <v>37</v>
      </c>
      <c s="339"/>
      <c s="339"/>
      <c s="339"/>
      <c s="339"/>
      <c s="339"/>
      <c s="339"/>
      <c s="339"/>
    </row>
    <row r="5" spans="1:10" ht="15.75" customHeight="1">
      <c r="A5" s="171"/>
      <c s="171"/>
      <c s="172"/>
      <c s="172"/>
      <c s="172"/>
      <c s="172"/>
      <c s="342" t="str">
        <f>Внутр.заимств.№17!F5</f>
        <v>№181 от  «29»  декабря 2025 г.</v>
      </c>
      <c s="342"/>
      <c s="342"/>
      <c s="342"/>
    </row>
    <row r="6" spans="1:10" ht="15.75">
      <c r="A6" s="171"/>
      <c s="171"/>
      <c s="176"/>
      <c s="176"/>
      <c s="176"/>
      <c s="176"/>
      <c s="176"/>
      <c s="176"/>
      <c s="176"/>
      <c s="171"/>
    </row>
    <row r="7" spans="1:10" ht="15" customHeight="1">
      <c r="A7" s="340" t="s">
        <v>436</v>
      </c>
      <c s="340"/>
      <c s="340"/>
      <c s="340"/>
      <c s="340"/>
      <c s="340"/>
      <c s="340"/>
      <c s="340"/>
      <c s="340"/>
      <c s="340"/>
    </row>
    <row r="8" spans="1:10" ht="15" customHeight="1">
      <c r="A8" s="340"/>
      <c s="340"/>
      <c s="340"/>
      <c s="340"/>
      <c s="340"/>
      <c s="340"/>
      <c s="340"/>
      <c s="340"/>
      <c s="340"/>
      <c s="340"/>
    </row>
    <row r="9" spans="1:10" ht="32.25" customHeight="1">
      <c r="A9" s="340"/>
      <c s="340"/>
      <c s="340"/>
      <c s="340"/>
      <c s="340"/>
      <c s="340"/>
      <c s="340"/>
      <c s="340"/>
      <c s="340"/>
      <c s="340"/>
    </row>
    <row r="10" spans="1:10" ht="16.5" customHeight="1">
      <c r="A10" s="120"/>
      <c s="120"/>
      <c s="120"/>
      <c s="120"/>
      <c s="120"/>
      <c s="120"/>
      <c s="120"/>
      <c s="359" t="s">
        <v>116</v>
      </c>
      <c s="359"/>
      <c s="359"/>
    </row>
    <row r="11" spans="1:11" ht="29.25" customHeight="1">
      <c r="A11" s="350" t="s">
        <v>327</v>
      </c>
      <c s="352"/>
      <c s="352"/>
      <c s="352"/>
      <c s="352"/>
      <c s="352"/>
      <c s="351"/>
      <c s="353" t="s">
        <v>399</v>
      </c>
      <c s="354"/>
      <c s="95" t="s">
        <v>421</v>
      </c>
      <c s="180"/>
    </row>
    <row r="12" spans="1:10" ht="19.5" customHeight="1">
      <c r="A12" s="296" t="s">
        <v>328</v>
      </c>
      <c s="297"/>
      <c s="297"/>
      <c s="297"/>
      <c s="297"/>
      <c s="297"/>
      <c s="298"/>
      <c s="355">
        <f>H13</f>
        <v>1181.0999999999999</v>
      </c>
      <c s="356"/>
      <c s="181">
        <f>J13</f>
        <v>1234.8</v>
      </c>
    </row>
    <row r="13" spans="1:10" ht="21.75" customHeight="1">
      <c r="A13" s="293" t="s">
        <v>66</v>
      </c>
      <c s="294"/>
      <c s="294"/>
      <c s="294"/>
      <c s="294"/>
      <c s="294"/>
      <c s="295"/>
      <c s="355">
        <f>H14</f>
        <v>1181.0999999999999</v>
      </c>
      <c s="356"/>
      <c s="181">
        <f>J14</f>
        <v>1234.8</v>
      </c>
    </row>
    <row r="14" spans="1:10" ht="29.25" customHeight="1">
      <c r="A14" s="293" t="s">
        <v>329</v>
      </c>
      <c s="294"/>
      <c s="294"/>
      <c s="294"/>
      <c s="294"/>
      <c s="294"/>
      <c s="295"/>
      <c s="355">
        <v>1181.0999999999999</v>
      </c>
      <c s="356"/>
      <c s="181">
        <v>1234.8</v>
      </c>
    </row>
    <row r="15" spans="1:10" ht="19.5" customHeight="1">
      <c r="A15" s="293" t="s">
        <v>330</v>
      </c>
      <c s="297"/>
      <c s="297"/>
      <c s="297"/>
      <c s="297"/>
      <c s="297"/>
      <c s="298"/>
      <c s="353"/>
      <c s="354"/>
      <c s="178"/>
    </row>
    <row r="16" spans="1:10" ht="42" customHeight="1">
      <c r="A16" s="293" t="s">
        <v>331</v>
      </c>
      <c s="294"/>
      <c s="294"/>
      <c s="294"/>
      <c s="294"/>
      <c s="294"/>
      <c s="295"/>
      <c s="357"/>
      <c s="358"/>
      <c s="178"/>
    </row>
    <row r="17" spans="1:10" ht="29.25" customHeight="1">
      <c r="A17" s="293" t="s">
        <v>329</v>
      </c>
      <c s="294"/>
      <c s="294"/>
      <c s="294"/>
      <c s="294"/>
      <c s="294"/>
      <c s="295"/>
      <c s="353"/>
      <c s="354"/>
      <c s="178"/>
    </row>
    <row r="18" spans="1:10" ht="19.5" customHeight="1">
      <c r="A18" s="296" t="s">
        <v>332</v>
      </c>
      <c s="297"/>
      <c s="297"/>
      <c s="297"/>
      <c s="297"/>
      <c s="297"/>
      <c s="298"/>
      <c s="353"/>
      <c s="354"/>
      <c s="178"/>
    </row>
    <row r="19" spans="1:10" ht="15">
      <c r="A19" s="171"/>
      <c s="171"/>
      <c s="171"/>
      <c s="171"/>
      <c s="171"/>
      <c s="171"/>
      <c s="171"/>
      <c s="171"/>
      <c s="171"/>
      <c s="171"/>
    </row>
  </sheetData>
  <mergeCells count="22">
    <mergeCell ref="C2:J2"/>
    <mergeCell ref="E3:J3"/>
    <mergeCell ref="C4:J4"/>
    <mergeCell ref="A7:J9"/>
    <mergeCell ref="H10:J10"/>
    <mergeCell ref="G5:J5"/>
    <mergeCell ref="A11:G11"/>
    <mergeCell ref="H11:I11"/>
    <mergeCell ref="A12:G12"/>
    <mergeCell ref="H12:I12"/>
    <mergeCell ref="A13:G13"/>
    <mergeCell ref="H13:I13"/>
    <mergeCell ref="A17:G17"/>
    <mergeCell ref="H17:I17"/>
    <mergeCell ref="A18:G18"/>
    <mergeCell ref="H18:I18"/>
    <mergeCell ref="A14:G14"/>
    <mergeCell ref="H14:I14"/>
    <mergeCell ref="A15:G15"/>
    <mergeCell ref="H15:I15"/>
    <mergeCell ref="A16:G16"/>
    <mergeCell ref="H16:I16"/>
  </mergeCells>
  <pageMargins left="0.708661417322835" right="0.708661417322835" top="0.748031496062992" bottom="0.748031496062992" header="0.31496062992126" footer="0.31496062992126"/>
  <pageSetup horizontalDpi="300" verticalDpi="300" orientation="portrait" paperSize="9" scale="72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>
    <tabColor rgb="FF7030A0"/>
    <pageSetUpPr fitToPage="1"/>
  </sheetPr>
  <dimension ref="A1:D76"/>
  <sheetViews>
    <sheetView tabSelected="1" zoomScale="70" zoomScaleNormal="70" workbookViewId="0" topLeftCell="A31">
      <selection pane="topLeft" activeCell="D18" sqref="D18"/>
    </sheetView>
  </sheetViews>
  <sheetFormatPr defaultColWidth="88.5742857142857" defaultRowHeight="15.75"/>
  <cols>
    <col min="1" max="1" width="33" style="65" customWidth="1"/>
    <col min="2" max="2" width="76.7142857142857" style="65" customWidth="1"/>
    <col min="3" max="3" width="14.8571428571429" style="65" customWidth="1"/>
    <col min="4" max="4" width="15.2857142857143" style="65" customWidth="1"/>
    <col min="5" max="16384" width="88.5714285714286" style="65"/>
  </cols>
  <sheetData>
    <row r="1" spans="4:4" ht="15.75">
      <c r="D1" s="77"/>
    </row>
    <row r="2" spans="2:4" ht="15.75">
      <c r="B2" s="271" t="s">
        <v>187</v>
      </c>
      <c s="271"/>
      <c s="271"/>
    </row>
    <row r="3" spans="2:4" ht="15.75">
      <c r="B3" s="271" t="s">
        <v>141</v>
      </c>
      <c s="271"/>
      <c s="271"/>
    </row>
    <row r="4" spans="2:4" ht="15.75">
      <c r="B4" s="271" t="s">
        <v>191</v>
      </c>
      <c s="271"/>
      <c s="271"/>
    </row>
    <row r="5" spans="2:4" ht="15.75">
      <c r="B5" s="272" t="str">
        <f>'Доходы.№1 '!B5:C5</f>
        <v>№181 от  «29»  декабря 2025 г.</v>
      </c>
      <c s="272"/>
      <c s="272"/>
    </row>
    <row r="6" spans="1:1" ht="9" customHeight="1">
      <c r="A6" s="103"/>
    </row>
    <row r="7" spans="1:4" ht="15.75">
      <c r="A7" s="273" t="s">
        <v>426</v>
      </c>
      <c s="273"/>
      <c s="273"/>
      <c s="273"/>
    </row>
    <row r="8" spans="1:4" ht="15.75" customHeight="1">
      <c r="A8" s="273"/>
      <c s="273"/>
      <c s="273"/>
      <c s="273"/>
    </row>
    <row r="9" spans="4:4" ht="15.75">
      <c r="D9" s="67" t="s">
        <v>192</v>
      </c>
    </row>
    <row r="10" spans="1:4" ht="15.75">
      <c r="A10" s="270" t="s">
        <v>193</v>
      </c>
      <c s="270" t="s">
        <v>194</v>
      </c>
      <c s="183" t="s">
        <v>399</v>
      </c>
      <c s="183" t="s">
        <v>421</v>
      </c>
    </row>
    <row r="11" spans="1:4" ht="15.75">
      <c r="A11" s="270"/>
      <c s="270"/>
      <c s="102" t="s">
        <v>56</v>
      </c>
      <c s="102" t="s">
        <v>56</v>
      </c>
    </row>
    <row r="12" spans="1:4" ht="15.75">
      <c r="A12" s="104" t="s">
        <v>195</v>
      </c>
      <c s="105" t="s">
        <v>355</v>
      </c>
      <c s="106">
        <f>C13+C34</f>
        <v>11810.700000000001</v>
      </c>
      <c s="196">
        <f>D13+D34</f>
        <v>12348.1</v>
      </c>
    </row>
    <row r="13" spans="1:4" ht="15.75">
      <c r="A13" s="102"/>
      <c s="105" t="s">
        <v>196</v>
      </c>
      <c s="106">
        <f>C14+C19+C25+C28</f>
        <v>11645.200000000001</v>
      </c>
      <c s="106">
        <f>D14+D19+D25+D28</f>
        <v>12182.6</v>
      </c>
    </row>
    <row r="14" spans="1:4" ht="15.75">
      <c r="A14" s="104" t="s">
        <v>197</v>
      </c>
      <c s="105" t="s">
        <v>198</v>
      </c>
      <c s="106">
        <f>C15</f>
        <v>3119.3000000000002</v>
      </c>
      <c s="106">
        <f>D15</f>
        <v>3409.4000000000001</v>
      </c>
    </row>
    <row r="15" spans="1:4" ht="15.75">
      <c r="A15" s="200" t="s">
        <v>199</v>
      </c>
      <c s="203" t="s">
        <v>200</v>
      </c>
      <c s="205">
        <f>C16+C17+C18</f>
        <v>3119.3000000000002</v>
      </c>
      <c s="205">
        <f>D16+D17+D18</f>
        <v>3409.4000000000001</v>
      </c>
    </row>
    <row r="16" spans="1:4" ht="204.75">
      <c r="A16" s="102" t="s">
        <v>201</v>
      </c>
      <c s="222" t="s">
        <v>439</v>
      </c>
      <c s="107">
        <v>3119.3000000000002</v>
      </c>
      <c s="107">
        <v>3409.4000000000001</v>
      </c>
    </row>
    <row r="17" spans="1:4" ht="141.75">
      <c r="A17" s="102" t="s">
        <v>202</v>
      </c>
      <c s="222" t="s">
        <v>440</v>
      </c>
      <c s="107">
        <v>0</v>
      </c>
      <c s="107">
        <v>0</v>
      </c>
    </row>
    <row r="18" spans="1:4" ht="138" customHeight="1">
      <c r="A18" s="198" t="s">
        <v>203</v>
      </c>
      <c s="202" t="s">
        <v>441</v>
      </c>
      <c s="206">
        <v>0</v>
      </c>
      <c s="206">
        <v>0</v>
      </c>
    </row>
    <row r="19" spans="1:4" ht="31.5">
      <c r="A19" s="104" t="s">
        <v>204</v>
      </c>
      <c s="195" t="s">
        <v>205</v>
      </c>
      <c s="106">
        <f>C20</f>
        <v>4271</v>
      </c>
      <c s="106">
        <f>D20</f>
        <v>4455</v>
      </c>
    </row>
    <row r="20" spans="1:4" ht="31.5">
      <c r="A20" s="104" t="s">
        <v>206</v>
      </c>
      <c s="195" t="s">
        <v>207</v>
      </c>
      <c s="106">
        <f>C21+C22+C23+C24</f>
        <v>4271</v>
      </c>
      <c s="196">
        <f>D21+D22+D23+D24</f>
        <v>4455</v>
      </c>
    </row>
    <row r="21" spans="1:4" ht="94.5">
      <c r="A21" s="102" t="s">
        <v>208</v>
      </c>
      <c s="75" t="s">
        <v>351</v>
      </c>
      <c s="107">
        <v>2216.5999999999999</v>
      </c>
      <c s="107">
        <v>2308.5999999999999</v>
      </c>
    </row>
    <row r="22" spans="1:4" ht="110.25">
      <c r="A22" s="102" t="s">
        <v>209</v>
      </c>
      <c s="75" t="s">
        <v>352</v>
      </c>
      <c s="107">
        <v>10.4</v>
      </c>
      <c s="107">
        <v>10.800000000000001</v>
      </c>
    </row>
    <row r="23" spans="1:4" ht="94.5">
      <c r="A23" s="102" t="s">
        <v>210</v>
      </c>
      <c s="75" t="s">
        <v>353</v>
      </c>
      <c s="107">
        <v>2200.3000000000002</v>
      </c>
      <c s="107">
        <v>2291.9000000000001</v>
      </c>
    </row>
    <row r="24" spans="1:4" ht="98.25" customHeight="1">
      <c r="A24" s="198" t="s">
        <v>211</v>
      </c>
      <c s="199" t="s">
        <v>354</v>
      </c>
      <c s="206">
        <v>-156.30000000000001</v>
      </c>
      <c s="206">
        <v>-156.30000000000001</v>
      </c>
    </row>
    <row r="25" spans="1:4" ht="15.75">
      <c r="A25" s="104" t="s">
        <v>341</v>
      </c>
      <c s="195" t="s">
        <v>212</v>
      </c>
      <c s="106">
        <f>C26</f>
        <v>1582.9000000000001</v>
      </c>
      <c s="106">
        <f>D26</f>
        <v>1646.2</v>
      </c>
    </row>
    <row r="26" spans="1:4" ht="15.75">
      <c r="A26" s="104" t="s">
        <v>342</v>
      </c>
      <c s="195" t="s">
        <v>213</v>
      </c>
      <c s="106">
        <f>C27</f>
        <v>1582.9000000000001</v>
      </c>
      <c s="106">
        <f>D27</f>
        <v>1646.2</v>
      </c>
    </row>
    <row r="27" spans="1:4" ht="15.75">
      <c r="A27" s="102" t="s">
        <v>214</v>
      </c>
      <c s="222" t="s">
        <v>443</v>
      </c>
      <c s="107">
        <v>1582.9000000000001</v>
      </c>
      <c s="107">
        <v>1646.2</v>
      </c>
    </row>
    <row r="28" spans="1:4" ht="15.75">
      <c r="A28" s="104" t="s">
        <v>215</v>
      </c>
      <c s="195" t="s">
        <v>216</v>
      </c>
      <c s="106">
        <f>C29+C31</f>
        <v>2672</v>
      </c>
      <c s="106">
        <f>D29+D31</f>
        <v>2672</v>
      </c>
    </row>
    <row r="29" spans="1:4" ht="15.75">
      <c r="A29" s="104" t="s">
        <v>217</v>
      </c>
      <c s="195" t="s">
        <v>218</v>
      </c>
      <c s="106">
        <f>C30</f>
        <v>475</v>
      </c>
      <c s="106">
        <f>D30</f>
        <v>475</v>
      </c>
    </row>
    <row r="30" spans="1:4" ht="51.75" customHeight="1">
      <c r="A30" s="102" t="s">
        <v>219</v>
      </c>
      <c s="75" t="s">
        <v>220</v>
      </c>
      <c s="107">
        <v>475</v>
      </c>
      <c s="107">
        <v>475</v>
      </c>
    </row>
    <row r="31" spans="1:4" ht="15.75">
      <c r="A31" s="104" t="s">
        <v>221</v>
      </c>
      <c s="195" t="s">
        <v>222</v>
      </c>
      <c s="106">
        <f>C32+C33</f>
        <v>2197</v>
      </c>
      <c s="196">
        <f>D32+D33</f>
        <v>2197</v>
      </c>
    </row>
    <row r="32" spans="1:4" ht="31.5">
      <c r="A32" s="102" t="s">
        <v>223</v>
      </c>
      <c s="222" t="s">
        <v>224</v>
      </c>
      <c s="107">
        <v>597</v>
      </c>
      <c s="107">
        <v>597</v>
      </c>
    </row>
    <row r="33" spans="1:4" ht="36" customHeight="1">
      <c r="A33" s="223" t="s">
        <v>225</v>
      </c>
      <c s="202" t="s">
        <v>226</v>
      </c>
      <c s="221">
        <v>1600</v>
      </c>
      <c s="221">
        <v>1600</v>
      </c>
    </row>
    <row r="34" spans="1:4" ht="15.75">
      <c r="A34" s="225"/>
      <c s="195" t="s">
        <v>227</v>
      </c>
      <c s="196">
        <f>C35+C37</f>
        <v>165.5</v>
      </c>
      <c s="196">
        <f>D35+D37</f>
        <v>165.5</v>
      </c>
    </row>
    <row r="35" spans="1:4" ht="78.75">
      <c r="A35" s="186" t="s">
        <v>228</v>
      </c>
      <c s="195" t="s">
        <v>229</v>
      </c>
      <c s="106">
        <f>C36</f>
        <v>97.5</v>
      </c>
      <c s="196">
        <f>D36</f>
        <v>97.5</v>
      </c>
    </row>
    <row r="36" spans="1:4" ht="70.5" customHeight="1">
      <c r="A36" s="269" t="s">
        <v>230</v>
      </c>
      <c s="222" t="s">
        <v>229</v>
      </c>
      <c s="221">
        <v>97.5</v>
      </c>
      <c s="221">
        <v>97.5</v>
      </c>
    </row>
    <row r="37" spans="1:4" ht="15.75">
      <c r="A37" s="104" t="s">
        <v>261</v>
      </c>
      <c s="195" t="s">
        <v>262</v>
      </c>
      <c s="100">
        <f>C39+C38</f>
        <v>68</v>
      </c>
      <c s="100">
        <f>D39+D38</f>
        <v>68</v>
      </c>
    </row>
    <row r="38" spans="1:4" ht="63">
      <c r="A38" s="267" t="s">
        <v>263</v>
      </c>
      <c s="222" t="s">
        <v>444</v>
      </c>
      <c s="101">
        <v>8</v>
      </c>
      <c s="101">
        <v>8</v>
      </c>
    </row>
    <row r="39" spans="1:4" ht="110.25">
      <c r="A39" s="267" t="s">
        <v>437</v>
      </c>
      <c s="222" t="s">
        <v>442</v>
      </c>
      <c s="101">
        <v>60</v>
      </c>
      <c s="101">
        <v>60</v>
      </c>
    </row>
    <row r="40" spans="1:4" ht="15.75">
      <c r="A40" s="186" t="s">
        <v>231</v>
      </c>
      <c s="195" t="s">
        <v>232</v>
      </c>
      <c s="106">
        <f>C41</f>
        <v>1031.1999999999998</v>
      </c>
      <c s="106">
        <f>D41</f>
        <v>1201.3</v>
      </c>
    </row>
    <row r="41" spans="1:4" ht="31.5">
      <c r="A41" s="186" t="s">
        <v>233</v>
      </c>
      <c s="195" t="s">
        <v>234</v>
      </c>
      <c s="106">
        <f>C42+C45</f>
        <v>1031.1999999999998</v>
      </c>
      <c s="106">
        <f>D42+D45</f>
        <v>1201.3</v>
      </c>
    </row>
    <row r="42" spans="1:4" ht="22.5" customHeight="1">
      <c r="A42" s="186" t="s">
        <v>235</v>
      </c>
      <c s="195" t="s">
        <v>236</v>
      </c>
      <c s="106">
        <f>C43</f>
        <v>351.89999999999998</v>
      </c>
      <c s="106">
        <f>D43</f>
        <v>351.89999999999998</v>
      </c>
    </row>
    <row r="43" spans="1:4" ht="15" customHeight="1">
      <c r="A43" s="247" t="s">
        <v>237</v>
      </c>
      <c s="222" t="s">
        <v>238</v>
      </c>
      <c s="107">
        <f>C44</f>
        <v>351.89999999999998</v>
      </c>
      <c s="107">
        <f>D44</f>
        <v>351.89999999999998</v>
      </c>
    </row>
    <row r="44" spans="1:4" ht="31.5">
      <c r="A44" s="247" t="s">
        <v>239</v>
      </c>
      <c s="222" t="s">
        <v>240</v>
      </c>
      <c s="268">
        <v>351.89999999999998</v>
      </c>
      <c s="268">
        <v>351.89999999999998</v>
      </c>
    </row>
    <row r="45" spans="1:4" ht="15.75" customHeight="1">
      <c r="A45" s="200" t="s">
        <v>241</v>
      </c>
      <c s="204" t="s">
        <v>339</v>
      </c>
      <c s="205">
        <f>C46+C47</f>
        <v>679.29999999999995</v>
      </c>
      <c s="205">
        <f>D46+D47</f>
        <v>849.39999999999998</v>
      </c>
    </row>
    <row r="46" spans="1:4" ht="61.5" customHeight="1">
      <c r="A46" s="248" t="s">
        <v>242</v>
      </c>
      <c s="202" t="s">
        <v>243</v>
      </c>
      <c s="206">
        <v>33</v>
      </c>
      <c s="206">
        <v>33</v>
      </c>
    </row>
    <row r="47" spans="1:4" ht="52.5" customHeight="1">
      <c r="A47" s="248" t="s">
        <v>244</v>
      </c>
      <c s="202" t="s">
        <v>340</v>
      </c>
      <c s="206">
        <v>646.29999999999995</v>
      </c>
      <c s="206">
        <v>816.39999999999998</v>
      </c>
    </row>
    <row r="48" spans="1:4" ht="15.75">
      <c r="A48" s="104" t="s">
        <v>245</v>
      </c>
      <c s="105"/>
      <c s="106">
        <f>C12+C40</f>
        <v>12841.900000000001</v>
      </c>
      <c s="106">
        <f>D12+D40</f>
        <v>13549.4</v>
      </c>
    </row>
    <row r="49" spans="1:1" ht="15.75">
      <c r="A49" s="73"/>
    </row>
    <row r="50" spans="1:1" ht="15.75">
      <c r="A50" s="73"/>
    </row>
    <row r="51" spans="1:1" ht="15.75">
      <c r="A51" s="73"/>
    </row>
    <row r="52" spans="1:1" ht="15.75">
      <c r="A52" s="73"/>
    </row>
    <row r="53" spans="1:1" ht="15.75">
      <c r="A53" s="73"/>
    </row>
    <row r="54" spans="1:1" ht="15.75">
      <c r="A54" s="73"/>
    </row>
    <row r="55" spans="1:1" ht="15.75">
      <c r="A55" s="73"/>
    </row>
    <row r="56" spans="1:1" ht="15.75">
      <c r="A56" s="73"/>
    </row>
    <row r="57" spans="1:1" ht="15.75">
      <c r="A57" s="73"/>
    </row>
    <row r="58" spans="1:1" ht="15.75">
      <c r="A58" s="73"/>
    </row>
    <row r="59" spans="1:1" ht="15.75">
      <c r="A59" s="73"/>
    </row>
    <row r="60" spans="1:1" ht="15.75">
      <c r="A60" s="73"/>
    </row>
    <row r="61" spans="1:1" ht="15.75">
      <c r="A61" s="73"/>
    </row>
    <row r="62" spans="1:1" ht="15.75">
      <c r="A62" s="73"/>
    </row>
    <row r="63" spans="1:1" ht="15.75">
      <c r="A63" s="73"/>
    </row>
    <row r="64" spans="1:1" ht="15.75">
      <c r="A64" s="73"/>
    </row>
    <row r="65" spans="1:1" ht="15.75">
      <c r="A65" s="73"/>
    </row>
    <row r="66" spans="1:1" ht="15.75">
      <c r="A66" s="73"/>
    </row>
    <row r="67" spans="1:1" ht="15.75">
      <c r="A67" s="73"/>
    </row>
    <row r="68" spans="1:1" ht="15.75">
      <c r="A68" s="103"/>
    </row>
    <row r="69" spans="1:1" ht="15.75">
      <c r="A69" s="103"/>
    </row>
    <row r="70" spans="1:1" ht="15.75">
      <c r="A70" s="103"/>
    </row>
    <row r="71" spans="1:1" ht="15.75">
      <c r="A71" s="103"/>
    </row>
    <row r="72" spans="1:1" ht="15.75">
      <c r="A72" s="103"/>
    </row>
    <row r="73" spans="1:1" ht="15.75">
      <c r="A73" s="103"/>
    </row>
    <row r="74" spans="1:1" ht="15.75">
      <c r="A74" s="103"/>
    </row>
    <row r="75" spans="1:1" ht="15.75">
      <c r="A75" s="103"/>
    </row>
    <row r="76" spans="1:1" ht="15.75">
      <c r="A76" s="103"/>
    </row>
  </sheetData>
  <mergeCells count="7">
    <mergeCell ref="A10:A11"/>
    <mergeCell ref="B10:B11"/>
    <mergeCell ref="B2:D2"/>
    <mergeCell ref="B3:D3"/>
    <mergeCell ref="B4:D4"/>
    <mergeCell ref="B5:D5"/>
    <mergeCell ref="A7:D8"/>
  </mergeCells>
  <pageMargins left="0.708661417322835" right="0.708661417322835" top="0.748031496062992" bottom="0.748031496062992" header="0.31496062992126" footer="0.31496062992126"/>
  <pageSetup fitToHeight="2" orientation="portrait" paperSize="9" scale="62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>
    <tabColor rgb="FF7030A0"/>
    <pageSetUpPr fitToPage="1"/>
  </sheetPr>
  <dimension ref="A1:C48"/>
  <sheetViews>
    <sheetView tabSelected="1" zoomScale="90" zoomScaleNormal="90" workbookViewId="0" topLeftCell="A1">
      <selection pane="topLeft" activeCell="D18" sqref="D18"/>
    </sheetView>
  </sheetViews>
  <sheetFormatPr defaultColWidth="88.5742857142857" defaultRowHeight="15.75"/>
  <cols>
    <col min="1" max="1" width="33" style="65" customWidth="1"/>
    <col min="2" max="2" width="76.7142857142857" style="65" customWidth="1"/>
    <col min="3" max="3" width="15.2857142857143" style="65" customWidth="1"/>
    <col min="4" max="16384" width="88.5714285714286" style="65"/>
  </cols>
  <sheetData>
    <row r="1" spans="3:3" ht="15.75">
      <c r="C1" s="77"/>
    </row>
    <row r="2" spans="2:3" ht="15.75">
      <c r="B2" s="271" t="s">
        <v>186</v>
      </c>
      <c s="271"/>
    </row>
    <row r="3" spans="2:3" ht="15.75">
      <c r="B3" s="271" t="s">
        <v>141</v>
      </c>
      <c s="271"/>
    </row>
    <row r="4" spans="2:3" ht="15.75">
      <c r="B4" s="271" t="s">
        <v>191</v>
      </c>
      <c s="271"/>
    </row>
    <row r="5" spans="2:3" ht="15.75">
      <c r="B5" s="272" t="str">
        <f>Доходы.№2!B5</f>
        <v>№181 от  «29»  декабря 2025 г.</v>
      </c>
      <c s="272"/>
    </row>
    <row r="6" spans="1:1" ht="9" customHeight="1">
      <c r="A6" s="103"/>
    </row>
    <row r="7" spans="1:3" ht="15.75">
      <c r="A7" s="273" t="s">
        <v>427</v>
      </c>
      <c s="273"/>
      <c s="273"/>
    </row>
    <row r="8" spans="1:3" ht="25.5" customHeight="1">
      <c r="A8" s="273"/>
      <c s="273"/>
      <c s="273"/>
    </row>
    <row r="9" spans="3:3" ht="15.75">
      <c r="C9" s="67"/>
    </row>
    <row r="10" spans="1:3" ht="15.75" customHeight="1">
      <c r="A10" s="226" t="s">
        <v>356</v>
      </c>
      <c s="227" t="s">
        <v>357</v>
      </c>
      <c s="228" t="s">
        <v>358</v>
      </c>
    </row>
    <row r="11" spans="1:3" ht="32.25" customHeight="1">
      <c r="A11" s="229" t="s">
        <v>359</v>
      </c>
      <c s="230" t="s">
        <v>360</v>
      </c>
      <c s="231"/>
    </row>
    <row r="12" spans="1:3" ht="31.5">
      <c r="A12" s="232" t="s">
        <v>361</v>
      </c>
      <c s="233" t="s">
        <v>362</v>
      </c>
      <c s="234">
        <v>1</v>
      </c>
    </row>
    <row r="13" spans="1:3" ht="31.5">
      <c r="A13" s="232" t="s">
        <v>363</v>
      </c>
      <c s="235" t="s">
        <v>364</v>
      </c>
      <c s="234">
        <v>1</v>
      </c>
    </row>
    <row r="14" spans="1:3" ht="25.5">
      <c r="A14" s="229" t="s">
        <v>365</v>
      </c>
      <c s="230" t="s">
        <v>366</v>
      </c>
      <c s="236"/>
    </row>
    <row r="15" spans="1:3" ht="31.5">
      <c r="A15" s="237" t="s">
        <v>367</v>
      </c>
      <c s="233" t="s">
        <v>368</v>
      </c>
      <c s="238">
        <v>1</v>
      </c>
    </row>
    <row r="16" spans="1:3" ht="52.5" customHeight="1">
      <c r="A16" s="237" t="s">
        <v>369</v>
      </c>
      <c s="233" t="s">
        <v>370</v>
      </c>
      <c s="238">
        <v>1</v>
      </c>
    </row>
    <row r="17" spans="1:3" ht="15.75">
      <c r="A17" s="237" t="s">
        <v>371</v>
      </c>
      <c s="233" t="s">
        <v>333</v>
      </c>
      <c s="238">
        <v>1</v>
      </c>
    </row>
    <row r="18" spans="1:3" ht="15.75">
      <c r="A18" s="229" t="s">
        <v>372</v>
      </c>
      <c s="239" t="s">
        <v>373</v>
      </c>
      <c s="240"/>
    </row>
    <row r="19" spans="1:3" ht="31.5">
      <c r="A19" s="237" t="s">
        <v>374</v>
      </c>
      <c s="235" t="s">
        <v>375</v>
      </c>
      <c s="238">
        <v>1</v>
      </c>
    </row>
    <row r="20" spans="1:3" ht="15.75">
      <c r="A20" s="229" t="s">
        <v>376</v>
      </c>
      <c s="230" t="s">
        <v>377</v>
      </c>
      <c s="240"/>
    </row>
    <row r="21" spans="1:3" ht="141.75">
      <c r="A21" s="237" t="s">
        <v>378</v>
      </c>
      <c s="233" t="s">
        <v>379</v>
      </c>
      <c s="238">
        <v>1</v>
      </c>
    </row>
    <row r="22" spans="1:3" ht="126">
      <c r="A22" s="237" t="s">
        <v>380</v>
      </c>
      <c s="241" t="s">
        <v>381</v>
      </c>
      <c s="238">
        <v>1</v>
      </c>
    </row>
    <row r="23" spans="1:3" ht="47.25">
      <c r="A23" s="237" t="s">
        <v>382</v>
      </c>
      <c s="233" t="s">
        <v>383</v>
      </c>
      <c s="238">
        <v>1</v>
      </c>
    </row>
    <row r="24" spans="1:3" ht="63">
      <c r="A24" s="237" t="s">
        <v>384</v>
      </c>
      <c s="235" t="s">
        <v>250</v>
      </c>
      <c s="238">
        <v>1</v>
      </c>
    </row>
    <row r="25" spans="1:3" ht="15.75">
      <c r="A25" s="229" t="s">
        <v>385</v>
      </c>
      <c s="230" t="s">
        <v>264</v>
      </c>
      <c s="236"/>
    </row>
    <row r="26" spans="1:3" ht="15.75">
      <c r="A26" s="237" t="s">
        <v>386</v>
      </c>
      <c s="233" t="s">
        <v>265</v>
      </c>
      <c s="238">
        <v>1</v>
      </c>
    </row>
    <row r="27" spans="1:3" ht="47.25">
      <c r="A27" s="242" t="s">
        <v>387</v>
      </c>
      <c s="243" t="s">
        <v>388</v>
      </c>
      <c s="238">
        <v>1</v>
      </c>
    </row>
    <row r="28" spans="1:3" ht="15.75">
      <c r="A28" s="237" t="s">
        <v>389</v>
      </c>
      <c s="233" t="s">
        <v>390</v>
      </c>
      <c s="238">
        <v>1</v>
      </c>
    </row>
    <row r="29" spans="1:3" ht="31.5">
      <c r="A29" s="237" t="s">
        <v>391</v>
      </c>
      <c s="244" t="s">
        <v>392</v>
      </c>
      <c s="238">
        <v>1</v>
      </c>
    </row>
    <row r="30" spans="1:3" ht="15.75">
      <c r="A30" s="237" t="s">
        <v>393</v>
      </c>
      <c s="245" t="s">
        <v>394</v>
      </c>
      <c s="238">
        <v>1</v>
      </c>
    </row>
    <row r="31" spans="1:3" ht="63">
      <c r="A31" s="237" t="s">
        <v>395</v>
      </c>
      <c s="245" t="s">
        <v>396</v>
      </c>
      <c s="238">
        <v>1</v>
      </c>
    </row>
    <row r="32" spans="1:1" ht="15.75">
      <c r="A32" s="73"/>
    </row>
    <row r="33" spans="1:1" ht="15.75">
      <c r="A33" s="73"/>
    </row>
    <row r="34" spans="1:1" ht="15.75">
      <c r="A34" s="73"/>
    </row>
    <row r="35" spans="1:1" ht="15.75">
      <c r="A35" s="73"/>
    </row>
    <row r="36" spans="1:1" ht="15.75">
      <c r="A36" s="73"/>
    </row>
    <row r="37" spans="1:1" ht="15.75">
      <c r="A37" s="73"/>
    </row>
    <row r="38" spans="1:1" ht="15.75">
      <c r="A38" s="73"/>
    </row>
    <row r="39" spans="1:1" ht="15.75">
      <c r="A39" s="73"/>
    </row>
    <row r="40" spans="1:1" ht="15.75">
      <c r="A40" s="103"/>
    </row>
    <row r="41" spans="1:1" ht="15.75">
      <c r="A41" s="103"/>
    </row>
    <row r="42" spans="1:1" ht="15.75">
      <c r="A42" s="103"/>
    </row>
    <row r="43" spans="1:1" ht="15.75">
      <c r="A43" s="103"/>
    </row>
    <row r="44" spans="1:1" ht="15.75">
      <c r="A44" s="103"/>
    </row>
    <row r="45" spans="1:1" ht="15.75">
      <c r="A45" s="103"/>
    </row>
    <row r="46" spans="1:1" ht="15.75">
      <c r="A46" s="103"/>
    </row>
    <row r="47" spans="1:1" ht="15.75">
      <c r="A47" s="103"/>
    </row>
    <row r="48" spans="1:1" ht="15.75">
      <c r="A48" s="103"/>
    </row>
  </sheetData>
  <mergeCells count="5">
    <mergeCell ref="B2:C2"/>
    <mergeCell ref="B3:C3"/>
    <mergeCell ref="B4:C4"/>
    <mergeCell ref="B5:C5"/>
    <mergeCell ref="A7:C8"/>
  </mergeCells>
  <pageMargins left="0.708661417322835" right="0.708661417322835" top="0.748031496062992" bottom="0.748031496062992" header="0.31496062992126" footer="0.31496062992126"/>
  <pageSetup horizontalDpi="300" verticalDpi="300" orientation="portrait" paperSize="9" scale="69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>
    <tabColor rgb="FF7030A0"/>
    <pageSetUpPr fitToPage="1"/>
  </sheetPr>
  <dimension ref="A1:F19"/>
  <sheetViews>
    <sheetView tabSelected="1" workbookViewId="0" topLeftCell="A1">
      <selection pane="topLeft" activeCell="D18" sqref="D18"/>
    </sheetView>
  </sheetViews>
  <sheetFormatPr defaultRowHeight="15"/>
  <cols>
    <col min="1" max="1" width="46.4285714285714" customWidth="1"/>
    <col min="2" max="2" width="35.8571428571429" customWidth="1"/>
    <col min="3" max="3" width="24.7142857142857" customWidth="1"/>
  </cols>
  <sheetData>
    <row r="1" spans="3:3" ht="15">
      <c r="C1" s="264"/>
    </row>
    <row r="2" spans="2:3" ht="15">
      <c r="B2" s="201"/>
      <c s="201" t="s">
        <v>268</v>
      </c>
    </row>
    <row r="3" spans="2:3" ht="15">
      <c r="B3" s="274" t="s">
        <v>141</v>
      </c>
      <c s="274"/>
    </row>
    <row r="4" spans="2:3" ht="15">
      <c r="B4" s="274" t="s">
        <v>191</v>
      </c>
      <c s="274"/>
    </row>
    <row r="5" spans="2:3" ht="15">
      <c r="B5" s="274" t="str">
        <f>'Доходы.№1 '!B5:C5</f>
        <v>№181 от  «29»  декабря 2025 г.</v>
      </c>
      <c s="274"/>
    </row>
    <row r="6" spans="2:3" ht="15">
      <c r="B6" s="201"/>
      <c s="201"/>
    </row>
    <row r="7" spans="2:3" ht="15">
      <c r="B7" s="201"/>
      <c s="201"/>
    </row>
    <row r="8" spans="1:3" ht="15">
      <c r="A8" s="273" t="s">
        <v>428</v>
      </c>
      <c s="275"/>
      <c s="275"/>
    </row>
    <row r="9" spans="1:3" ht="80.25" customHeight="1">
      <c r="A9" s="275"/>
      <c s="275"/>
      <c s="275"/>
    </row>
    <row r="11" spans="1:6" ht="78.75" customHeight="1">
      <c r="A11" s="276" t="s">
        <v>269</v>
      </c>
      <c s="109" t="s">
        <v>438</v>
      </c>
      <c s="278" t="s">
        <v>273</v>
      </c>
      <c s="108"/>
      <c s="108"/>
      <c s="108"/>
    </row>
    <row r="12" spans="1:6" ht="15.75">
      <c r="A12" s="277"/>
      <c s="110" t="s">
        <v>270</v>
      </c>
      <c s="279"/>
      <c s="108"/>
      <c s="108"/>
      <c s="108"/>
    </row>
    <row r="13" spans="1:6" ht="15.75">
      <c r="A13" s="110" t="s">
        <v>271</v>
      </c>
      <c s="253">
        <v>3244.9000000000001</v>
      </c>
      <c s="116">
        <v>100</v>
      </c>
      <c s="108"/>
      <c s="108"/>
      <c s="108"/>
    </row>
    <row r="14" spans="1:6" ht="15.75">
      <c r="A14" s="110" t="s">
        <v>272</v>
      </c>
      <c s="110">
        <v>342.89999999999998</v>
      </c>
      <c s="110"/>
      <c s="108"/>
      <c s="108"/>
      <c s="108"/>
    </row>
    <row r="15" spans="1:6" ht="15.75">
      <c r="A15" s="110" t="s">
        <v>38</v>
      </c>
      <c s="110">
        <v>37.100000000000001</v>
      </c>
      <c s="116" t="s">
        <v>445</v>
      </c>
      <c s="108"/>
      <c s="108"/>
      <c s="108"/>
    </row>
    <row r="16" spans="1:6" ht="15.75">
      <c r="A16" s="111"/>
      <c s="112"/>
      <c s="112"/>
      <c s="108"/>
      <c s="108"/>
      <c s="108"/>
    </row>
    <row r="19" spans="4:4" ht="15">
      <c r="D19" t="s">
        <v>334</v>
      </c>
    </row>
  </sheetData>
  <mergeCells count="6">
    <mergeCell ref="B3:C3"/>
    <mergeCell ref="B4:C4"/>
    <mergeCell ref="B5:C5"/>
    <mergeCell ref="A8:C9"/>
    <mergeCell ref="A11:A12"/>
    <mergeCell ref="C11:C12"/>
  </mergeCells>
  <pageMargins left="0.708661417322835" right="0.708661417322835" top="0.748031496062992" bottom="0.748031496062992" header="0.31496062992126" footer="0.31496062992126"/>
  <pageSetup horizontalDpi="300" verticalDpi="300" orientation="portrait" paperSize="9" scale="75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>
    <tabColor rgb="FF7030A0"/>
  </sheetPr>
  <dimension ref="A1:R27"/>
  <sheetViews>
    <sheetView tabSelected="1" view="pageBreakPreview" zoomScale="110" zoomScaleNormal="100" zoomScaleSheetLayoutView="110" workbookViewId="0" topLeftCell="A1">
      <selection pane="topLeft" activeCell="D18" sqref="D18"/>
    </sheetView>
  </sheetViews>
  <sheetFormatPr defaultRowHeight="12.75"/>
  <cols>
    <col min="1" max="1" width="5.57142857142857" style="3" customWidth="1"/>
    <col min="2" max="2" width="20.5714285714286" style="4" hidden="1" customWidth="1"/>
    <col min="3" max="3" width="32.2857142857143" style="5" customWidth="1"/>
    <col min="4" max="4" width="4.85714285714286" style="4" customWidth="1"/>
    <col min="5" max="5" width="5" style="4" customWidth="1"/>
    <col min="6" max="7" width="4.71428571428571" style="4" customWidth="1"/>
    <col min="8" max="8" width="4.57142857142857" style="4" customWidth="1"/>
    <col min="9" max="9" width="4.71428571428571" style="4" customWidth="1"/>
    <col min="10" max="10" width="11.1428571428571" style="4" customWidth="1"/>
    <col min="11" max="11" width="12.2857142857143" style="6" hidden="1" customWidth="1"/>
    <col min="12" max="12" width="13.4285714285714" style="6" customWidth="1"/>
    <col min="13" max="16384" width="9.14285714285714" style="3"/>
  </cols>
  <sheetData>
    <row r="1" spans="12:12" ht="12.75">
      <c r="L1" s="2"/>
    </row>
    <row r="2" spans="1:12" s="1" customFormat="1" ht="15" customHeight="1">
      <c r="A2" s="76"/>
      <c s="76"/>
      <c s="271" t="s">
        <v>266</v>
      </c>
      <c s="271"/>
      <c s="271"/>
      <c s="271"/>
      <c s="271"/>
      <c s="271"/>
      <c s="271"/>
      <c s="271"/>
      <c s="271"/>
      <c s="271"/>
    </row>
    <row r="3" spans="1:12" s="1" customFormat="1" ht="15" customHeight="1">
      <c r="A3" s="76"/>
      <c s="76"/>
      <c s="271" t="s">
        <v>141</v>
      </c>
      <c s="271"/>
      <c s="271"/>
      <c s="271"/>
      <c s="271"/>
      <c s="271"/>
      <c s="271"/>
      <c s="271"/>
      <c s="271"/>
      <c s="271"/>
    </row>
    <row r="4" spans="1:12" s="1" customFormat="1" ht="15" customHeight="1">
      <c r="A4" s="76"/>
      <c s="76"/>
      <c s="271" t="s">
        <v>191</v>
      </c>
      <c s="271"/>
      <c s="271"/>
      <c s="271"/>
      <c s="271"/>
      <c s="271"/>
      <c s="271"/>
      <c s="271"/>
      <c s="271"/>
      <c s="271"/>
    </row>
    <row r="5" spans="1:12" s="1" customFormat="1" ht="15">
      <c r="A5" s="282" t="str">
        <f>Норматив.Акцизы.№4!B5</f>
        <v>№181 от  «29»  декабря 2025 г.</v>
      </c>
      <c s="282"/>
      <c s="282"/>
      <c s="282"/>
      <c s="282"/>
      <c s="282"/>
      <c s="282"/>
      <c s="282"/>
      <c s="282"/>
      <c s="282"/>
      <c s="282"/>
      <c s="282"/>
    </row>
    <row r="6" spans="1:12" s="1" customFormat="1" ht="12" customHeight="1">
      <c r="A6" s="2"/>
      <c s="2"/>
      <c s="2"/>
      <c s="2"/>
      <c s="2"/>
      <c s="2"/>
      <c s="2"/>
      <c s="2"/>
      <c s="2"/>
      <c s="2"/>
      <c s="2"/>
      <c s="2"/>
    </row>
    <row r="7" spans="1:12" s="1" customFormat="1" ht="33.75" customHeight="1">
      <c r="A7" s="284" t="s">
        <v>429</v>
      </c>
      <c s="284"/>
      <c s="284"/>
      <c s="284"/>
      <c s="284"/>
      <c s="284"/>
      <c s="284"/>
      <c s="284"/>
      <c s="284"/>
      <c s="284"/>
      <c s="284"/>
      <c s="284"/>
    </row>
    <row r="8" spans="2:12" s="1" customFormat="1" ht="12.75">
      <c r="B8" s="7"/>
      <c s="8"/>
      <c s="7"/>
      <c s="7"/>
      <c s="7"/>
      <c s="7"/>
      <c s="7"/>
      <c s="7"/>
      <c s="7"/>
      <c s="9" t="s">
        <v>52</v>
      </c>
      <c s="9" t="s">
        <v>53</v>
      </c>
    </row>
    <row r="9" spans="1:12" s="1" customFormat="1" ht="12.75" customHeight="1">
      <c r="A9" s="285" t="s">
        <v>54</v>
      </c>
      <c s="285" t="s">
        <v>54</v>
      </c>
      <c s="280" t="s">
        <v>55</v>
      </c>
      <c s="281"/>
      <c s="281"/>
      <c s="281"/>
      <c s="281"/>
      <c s="281"/>
      <c s="281"/>
      <c s="281"/>
      <c s="283" t="s">
        <v>56</v>
      </c>
      <c s="283" t="s">
        <v>56</v>
      </c>
    </row>
    <row r="10" spans="1:12" s="12" customFormat="1" ht="156" customHeight="1">
      <c r="A10" s="285"/>
      <c s="285"/>
      <c s="280"/>
      <c s="55" t="s">
        <v>57</v>
      </c>
      <c s="55" t="s">
        <v>58</v>
      </c>
      <c s="55" t="s">
        <v>59</v>
      </c>
      <c s="55" t="s">
        <v>60</v>
      </c>
      <c s="55" t="s">
        <v>61</v>
      </c>
      <c s="10" t="s">
        <v>62</v>
      </c>
      <c s="11" t="s">
        <v>63</v>
      </c>
      <c s="283"/>
      <c s="283"/>
    </row>
    <row r="11" spans="1:12" s="19" customFormat="1" ht="25.5">
      <c r="A11" s="13" t="s">
        <v>64</v>
      </c>
      <c s="14" t="s">
        <v>65</v>
      </c>
      <c s="15" t="s">
        <v>66</v>
      </c>
      <c s="16" t="s">
        <v>39</v>
      </c>
      <c s="16" t="s">
        <v>40</v>
      </c>
      <c s="16" t="s">
        <v>67</v>
      </c>
      <c s="16" t="s">
        <v>67</v>
      </c>
      <c s="16" t="s">
        <v>67</v>
      </c>
      <c s="16" t="s">
        <v>68</v>
      </c>
      <c s="16" t="s">
        <v>69</v>
      </c>
      <c s="17">
        <v>1730000</v>
      </c>
      <c s="18">
        <f>L12+L14</f>
        <v>1019.3</v>
      </c>
    </row>
    <row r="12" spans="1:12" ht="36" customHeight="1">
      <c r="A12" s="20" t="s">
        <v>70</v>
      </c>
      <c s="21" t="s">
        <v>71</v>
      </c>
      <c s="22" t="s">
        <v>72</v>
      </c>
      <c s="23" t="s">
        <v>39</v>
      </c>
      <c s="23" t="s">
        <v>40</v>
      </c>
      <c s="23" t="s">
        <v>67</v>
      </c>
      <c s="23" t="s">
        <v>67</v>
      </c>
      <c s="23" t="s">
        <v>67</v>
      </c>
      <c s="23" t="s">
        <v>68</v>
      </c>
      <c s="23" t="s">
        <v>73</v>
      </c>
      <c s="24">
        <v>2500000</v>
      </c>
      <c s="25">
        <f>L13</f>
        <v>1019.3</v>
      </c>
    </row>
    <row r="13" spans="1:12" ht="48.75" customHeight="1">
      <c r="A13" s="23" t="s">
        <v>74</v>
      </c>
      <c s="21" t="s">
        <v>75</v>
      </c>
      <c s="22" t="s">
        <v>76</v>
      </c>
      <c s="23" t="s">
        <v>39</v>
      </c>
      <c s="23" t="s">
        <v>40</v>
      </c>
      <c s="23" t="s">
        <v>67</v>
      </c>
      <c s="23" t="s">
        <v>67</v>
      </c>
      <c s="23" t="s">
        <v>49</v>
      </c>
      <c s="23" t="s">
        <v>68</v>
      </c>
      <c s="23" t="s">
        <v>77</v>
      </c>
      <c s="24">
        <v>2500000</v>
      </c>
      <c s="25">
        <v>1019.3</v>
      </c>
    </row>
    <row r="14" spans="1:12" ht="63.75">
      <c r="A14" s="20"/>
      <c s="21"/>
      <c s="22" t="s">
        <v>188</v>
      </c>
      <c s="23" t="s">
        <v>39</v>
      </c>
      <c s="23" t="s">
        <v>45</v>
      </c>
      <c s="23" t="s">
        <v>39</v>
      </c>
      <c s="23" t="s">
        <v>39</v>
      </c>
      <c s="23" t="s">
        <v>67</v>
      </c>
      <c s="23" t="s">
        <v>68</v>
      </c>
      <c s="23" t="s">
        <v>78</v>
      </c>
      <c s="24"/>
      <c s="25">
        <v>0</v>
      </c>
    </row>
    <row r="15" spans="1:12" ht="26.25" customHeight="1">
      <c r="A15" s="13" t="s">
        <v>79</v>
      </c>
      <c s="14"/>
      <c s="15" t="s">
        <v>80</v>
      </c>
      <c s="16" t="s">
        <v>39</v>
      </c>
      <c s="16" t="s">
        <v>45</v>
      </c>
      <c s="16" t="s">
        <v>67</v>
      </c>
      <c s="16" t="s">
        <v>67</v>
      </c>
      <c s="16" t="s">
        <v>67</v>
      </c>
      <c s="16" t="s">
        <v>68</v>
      </c>
      <c s="16" t="s">
        <v>69</v>
      </c>
      <c s="17"/>
      <c s="18">
        <f>L17</f>
        <v>0</v>
      </c>
    </row>
    <row r="16" spans="1:12" ht="24.75" customHeight="1">
      <c r="A16" s="23" t="s">
        <v>81</v>
      </c>
      <c s="14"/>
      <c s="22" t="s">
        <v>84</v>
      </c>
      <c s="23" t="s">
        <v>39</v>
      </c>
      <c s="23" t="s">
        <v>45</v>
      </c>
      <c s="23" t="s">
        <v>67</v>
      </c>
      <c s="23" t="s">
        <v>67</v>
      </c>
      <c s="23" t="s">
        <v>67</v>
      </c>
      <c s="23" t="s">
        <v>68</v>
      </c>
      <c s="23" t="s">
        <v>83</v>
      </c>
      <c s="24"/>
      <c s="25">
        <f>L17</f>
        <v>0</v>
      </c>
    </row>
    <row r="17" spans="1:12" ht="24" customHeight="1">
      <c r="A17" s="23" t="s">
        <v>82</v>
      </c>
      <c s="21"/>
      <c s="22" t="s">
        <v>85</v>
      </c>
      <c s="23" t="s">
        <v>39</v>
      </c>
      <c s="23" t="s">
        <v>45</v>
      </c>
      <c s="23" t="s">
        <v>67</v>
      </c>
      <c s="23" t="s">
        <v>67</v>
      </c>
      <c s="23" t="s">
        <v>49</v>
      </c>
      <c s="23" t="s">
        <v>68</v>
      </c>
      <c s="23" t="s">
        <v>78</v>
      </c>
      <c s="24"/>
      <c s="25">
        <v>0</v>
      </c>
    </row>
    <row r="18" spans="1:12" ht="26.25" customHeight="1">
      <c r="A18" s="13">
        <v>2</v>
      </c>
      <c s="14" t="s">
        <v>86</v>
      </c>
      <c s="15" t="s">
        <v>87</v>
      </c>
      <c s="16" t="s">
        <v>39</v>
      </c>
      <c s="16" t="s">
        <v>49</v>
      </c>
      <c s="16" t="s">
        <v>67</v>
      </c>
      <c s="16" t="s">
        <v>67</v>
      </c>
      <c s="16" t="s">
        <v>67</v>
      </c>
      <c s="16" t="s">
        <v>68</v>
      </c>
      <c s="16" t="s">
        <v>69</v>
      </c>
      <c s="17">
        <v>245485.20000000001</v>
      </c>
      <c s="18">
        <f>L26+L19</f>
        <v>0</v>
      </c>
    </row>
    <row r="19" spans="1:12" ht="26.25" customHeight="1">
      <c r="A19" s="23" t="s">
        <v>81</v>
      </c>
      <c s="21" t="s">
        <v>88</v>
      </c>
      <c s="22" t="s">
        <v>89</v>
      </c>
      <c s="23" t="s">
        <v>39</v>
      </c>
      <c s="23" t="s">
        <v>49</v>
      </c>
      <c s="23" t="s">
        <v>67</v>
      </c>
      <c s="23" t="s">
        <v>67</v>
      </c>
      <c s="23" t="s">
        <v>67</v>
      </c>
      <c s="23" t="s">
        <v>68</v>
      </c>
      <c s="23" t="s">
        <v>90</v>
      </c>
      <c s="24">
        <v>-32397887.399999999</v>
      </c>
      <c s="25">
        <f>L22</f>
        <v>-12179.5</v>
      </c>
    </row>
    <row r="20" spans="1:12" ht="24" customHeight="1">
      <c r="A20" s="54" t="s">
        <v>82</v>
      </c>
      <c s="21" t="s">
        <v>91</v>
      </c>
      <c s="22" t="s">
        <v>92</v>
      </c>
      <c s="23" t="s">
        <v>39</v>
      </c>
      <c s="23" t="s">
        <v>49</v>
      </c>
      <c s="23" t="s">
        <v>40</v>
      </c>
      <c s="23" t="s">
        <v>67</v>
      </c>
      <c s="23" t="s">
        <v>67</v>
      </c>
      <c s="23" t="s">
        <v>68</v>
      </c>
      <c s="23" t="s">
        <v>90</v>
      </c>
      <c s="24">
        <v>-32397887.399999999</v>
      </c>
      <c s="25">
        <f>L21</f>
        <v>-12179.5</v>
      </c>
    </row>
    <row r="21" spans="1:12" ht="24" customHeight="1">
      <c r="A21" s="54" t="s">
        <v>93</v>
      </c>
      <c s="21" t="s">
        <v>94</v>
      </c>
      <c s="22" t="s">
        <v>95</v>
      </c>
      <c s="23" t="s">
        <v>39</v>
      </c>
      <c s="23" t="s">
        <v>49</v>
      </c>
      <c s="23" t="s">
        <v>40</v>
      </c>
      <c s="23" t="s">
        <v>39</v>
      </c>
      <c s="23" t="s">
        <v>67</v>
      </c>
      <c s="23" t="s">
        <v>68</v>
      </c>
      <c s="23" t="s">
        <v>96</v>
      </c>
      <c s="24">
        <v>-32397887.399999999</v>
      </c>
      <c s="25">
        <f>L22</f>
        <v>-12179.5</v>
      </c>
    </row>
    <row r="22" spans="1:12" ht="24.75" customHeight="1">
      <c r="A22" s="54" t="s">
        <v>97</v>
      </c>
      <c s="21" t="s">
        <v>98</v>
      </c>
      <c s="22" t="s">
        <v>99</v>
      </c>
      <c s="23" t="s">
        <v>39</v>
      </c>
      <c s="23" t="s">
        <v>49</v>
      </c>
      <c s="23" t="s">
        <v>40</v>
      </c>
      <c s="23" t="s">
        <v>39</v>
      </c>
      <c s="23" t="s">
        <v>49</v>
      </c>
      <c s="23" t="s">
        <v>68</v>
      </c>
      <c s="23" t="s">
        <v>96</v>
      </c>
      <c s="24">
        <v>-32397887.399999999</v>
      </c>
      <c s="25">
        <v>-12179.5</v>
      </c>
    </row>
    <row r="23" spans="1:12" ht="24" customHeight="1">
      <c r="A23" s="54" t="s">
        <v>100</v>
      </c>
      <c s="21" t="s">
        <v>101</v>
      </c>
      <c s="22" t="s">
        <v>102</v>
      </c>
      <c s="23" t="s">
        <v>39</v>
      </c>
      <c s="23" t="s">
        <v>49</v>
      </c>
      <c s="23" t="s">
        <v>67</v>
      </c>
      <c s="23" t="s">
        <v>67</v>
      </c>
      <c s="23" t="s">
        <v>67</v>
      </c>
      <c s="23" t="s">
        <v>68</v>
      </c>
      <c s="23" t="s">
        <v>103</v>
      </c>
      <c s="24">
        <v>32643372.600000001</v>
      </c>
      <c s="25">
        <f>L24</f>
        <v>12179.5</v>
      </c>
    </row>
    <row r="24" spans="1:12" ht="25.5" customHeight="1">
      <c r="A24" s="23" t="s">
        <v>104</v>
      </c>
      <c s="21" t="s">
        <v>105</v>
      </c>
      <c s="22" t="s">
        <v>106</v>
      </c>
      <c s="23" t="s">
        <v>39</v>
      </c>
      <c s="23" t="s">
        <v>49</v>
      </c>
      <c s="23" t="s">
        <v>40</v>
      </c>
      <c s="23" t="s">
        <v>67</v>
      </c>
      <c s="23" t="s">
        <v>67</v>
      </c>
      <c s="23" t="s">
        <v>68</v>
      </c>
      <c s="23" t="s">
        <v>103</v>
      </c>
      <c s="24">
        <v>32643372.600000001</v>
      </c>
      <c s="25">
        <f>L25</f>
        <v>12179.5</v>
      </c>
    </row>
    <row r="25" spans="1:12" ht="26.25" customHeight="1">
      <c r="A25" s="23" t="s">
        <v>107</v>
      </c>
      <c s="21" t="s">
        <v>108</v>
      </c>
      <c s="22" t="s">
        <v>109</v>
      </c>
      <c s="23" t="s">
        <v>39</v>
      </c>
      <c s="23" t="s">
        <v>49</v>
      </c>
      <c s="23" t="s">
        <v>40</v>
      </c>
      <c s="23" t="s">
        <v>39</v>
      </c>
      <c s="23" t="s">
        <v>67</v>
      </c>
      <c s="23" t="s">
        <v>68</v>
      </c>
      <c s="23" t="s">
        <v>110</v>
      </c>
      <c s="24">
        <v>32643372.600000001</v>
      </c>
      <c s="25">
        <f>L26</f>
        <v>12179.5</v>
      </c>
    </row>
    <row r="26" spans="1:12" ht="41.25" customHeight="1">
      <c r="A26" s="23" t="s">
        <v>111</v>
      </c>
      <c s="21" t="s">
        <v>112</v>
      </c>
      <c s="22" t="s">
        <v>113</v>
      </c>
      <c s="23" t="s">
        <v>39</v>
      </c>
      <c s="23" t="s">
        <v>49</v>
      </c>
      <c s="23" t="s">
        <v>40</v>
      </c>
      <c s="23" t="s">
        <v>39</v>
      </c>
      <c s="23" t="s">
        <v>49</v>
      </c>
      <c s="23" t="s">
        <v>68</v>
      </c>
      <c s="23" t="s">
        <v>110</v>
      </c>
      <c s="24">
        <v>32643372.600000001</v>
      </c>
      <c s="25">
        <v>12179.5</v>
      </c>
    </row>
    <row r="27" spans="1:18" s="19" customFormat="1" ht="38.25" customHeight="1">
      <c r="A27" s="13">
        <v>3</v>
      </c>
      <c s="14" t="s">
        <v>114</v>
      </c>
      <c s="15" t="s">
        <v>115</v>
      </c>
      <c s="16" t="s">
        <v>39</v>
      </c>
      <c s="16" t="s">
        <v>67</v>
      </c>
      <c s="16" t="s">
        <v>67</v>
      </c>
      <c s="16" t="s">
        <v>67</v>
      </c>
      <c s="16" t="s">
        <v>67</v>
      </c>
      <c s="16" t="s">
        <v>68</v>
      </c>
      <c s="16" t="s">
        <v>69</v>
      </c>
      <c s="17">
        <v>1696521.1000000001</v>
      </c>
      <c s="18">
        <f>L11</f>
        <v>1019.3</v>
      </c>
      <c r="R27" s="3"/>
    </row>
    <row r="42" ht="12" customHeight="1"/>
  </sheetData>
  <mergeCells count="11">
    <mergeCell ref="B9:B10"/>
    <mergeCell ref="C9:C10"/>
    <mergeCell ref="D9:J9"/>
    <mergeCell ref="C2:L2"/>
    <mergeCell ref="C3:L3"/>
    <mergeCell ref="C4:L4"/>
    <mergeCell ref="A5:L5"/>
    <mergeCell ref="K9:K10"/>
    <mergeCell ref="L9:L10"/>
    <mergeCell ref="A7:L7"/>
    <mergeCell ref="A9:A10"/>
  </mergeCells>
  <printOptions horizontalCentered="1"/>
  <pageMargins left="0.984251968503937" right="0.590551181102362" top="0.590551181102362" bottom="0.590551181102362" header="0" footer="0"/>
  <pageSetup orientation="portrait" paperSize="9" scale="9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>
    <tabColor rgb="FF7030A0"/>
  </sheetPr>
  <dimension ref="A1:N27"/>
  <sheetViews>
    <sheetView tabSelected="1" view="pageBreakPreview" zoomScaleNormal="100" zoomScaleSheetLayoutView="100" workbookViewId="0" topLeftCell="A1">
      <selection pane="topLeft" activeCell="D18" sqref="D18"/>
    </sheetView>
  </sheetViews>
  <sheetFormatPr defaultRowHeight="12.75"/>
  <cols>
    <col min="1" max="1" width="5.57142857142857" style="3" customWidth="1"/>
    <col min="2" max="2" width="20.5714285714286" style="4" hidden="1" customWidth="1"/>
    <col min="3" max="3" width="32.2857142857143" style="5" customWidth="1"/>
    <col min="4" max="4" width="4.85714285714286" style="4" customWidth="1"/>
    <col min="5" max="5" width="5" style="4" customWidth="1"/>
    <col min="6" max="7" width="4.71428571428571" style="4" customWidth="1"/>
    <col min="8" max="8" width="4.57142857142857" style="4" customWidth="1"/>
    <col min="9" max="9" width="4.71428571428571" style="4" customWidth="1"/>
    <col min="10" max="10" width="11.1428571428571" style="4" customWidth="1"/>
    <col min="11" max="11" width="12.2857142857143" style="6" hidden="1" customWidth="1"/>
    <col min="12" max="12" width="12.2857142857143" style="6" customWidth="1"/>
    <col min="13" max="14" width="13.4285714285714" style="6" customWidth="1"/>
    <col min="15" max="16384" width="9.14285714285714" style="3"/>
  </cols>
  <sheetData>
    <row r="1" spans="1:14" s="1" customFormat="1" ht="15">
      <c r="A1" s="76"/>
      <c s="76"/>
      <c s="76"/>
      <c s="76"/>
      <c s="76"/>
      <c s="76"/>
      <c s="76"/>
      <c s="76"/>
      <c s="76"/>
      <c s="76"/>
      <c s="76"/>
      <c s="76"/>
      <c s="76"/>
      <c s="121"/>
    </row>
    <row r="2" spans="1:14" s="1" customFormat="1" ht="15">
      <c r="A2" s="286" t="s">
        <v>267</v>
      </c>
      <c s="286"/>
      <c s="286"/>
      <c s="286"/>
      <c s="286"/>
      <c s="286"/>
      <c s="286"/>
      <c s="286"/>
      <c s="286"/>
      <c s="286"/>
      <c s="286"/>
      <c s="286"/>
      <c s="286"/>
      <c s="121"/>
    </row>
    <row r="3" spans="1:14" s="1" customFormat="1" ht="15">
      <c r="A3" s="286" t="s">
        <v>141</v>
      </c>
      <c s="286"/>
      <c s="286"/>
      <c s="286"/>
      <c s="286"/>
      <c s="286"/>
      <c s="286"/>
      <c s="286"/>
      <c s="286"/>
      <c s="286"/>
      <c s="286"/>
      <c s="286"/>
      <c s="286"/>
      <c s="121"/>
    </row>
    <row r="4" spans="1:14" s="1" customFormat="1" ht="15.75" customHeight="1">
      <c r="A4" s="286" t="s">
        <v>191</v>
      </c>
      <c s="286"/>
      <c s="286"/>
      <c s="286"/>
      <c s="286"/>
      <c s="286"/>
      <c s="286"/>
      <c s="286"/>
      <c s="286"/>
      <c s="286"/>
      <c s="286"/>
      <c s="286"/>
      <c s="286"/>
      <c s="2"/>
    </row>
    <row r="5" spans="1:13" ht="15" customHeight="1">
      <c r="A5" s="286" t="str">
        <f>Источ.деф.бюджета.№5!A5</f>
        <v>№181 от  «29»  декабря 2025 г.</v>
      </c>
      <c s="286"/>
      <c s="286"/>
      <c s="286"/>
      <c s="286"/>
      <c s="286"/>
      <c s="286"/>
      <c s="286"/>
      <c s="286"/>
      <c s="286"/>
      <c s="286"/>
      <c s="286"/>
      <c s="286"/>
    </row>
    <row r="6" spans="1:14" s="1" customFormat="1" ht="18" customHeight="1">
      <c r="A6" s="287"/>
      <c s="287"/>
      <c s="287"/>
      <c s="287"/>
      <c s="287"/>
      <c s="287"/>
      <c s="287"/>
      <c s="287"/>
      <c s="287"/>
      <c s="287"/>
      <c s="287"/>
      <c s="287"/>
      <c s="287"/>
      <c s="115"/>
    </row>
    <row r="7" spans="1:14" s="1" customFormat="1" ht="35.25" customHeight="1">
      <c r="A7" s="284" t="s">
        <v>430</v>
      </c>
      <c s="284"/>
      <c s="284"/>
      <c s="284"/>
      <c s="284"/>
      <c s="284"/>
      <c s="284"/>
      <c s="284"/>
      <c s="284"/>
      <c s="284"/>
      <c s="284"/>
      <c s="284"/>
      <c s="284"/>
      <c s="114"/>
    </row>
    <row r="8" spans="2:14" s="1" customFormat="1" ht="12.75">
      <c r="B8" s="7"/>
      <c s="8"/>
      <c s="7"/>
      <c s="7"/>
      <c s="7"/>
      <c s="7"/>
      <c s="7"/>
      <c s="7"/>
      <c s="7"/>
      <c s="9" t="s">
        <v>52</v>
      </c>
      <c s="9"/>
      <c s="9" t="s">
        <v>53</v>
      </c>
      <c s="9"/>
    </row>
    <row r="9" spans="1:14" s="1" customFormat="1" ht="12.75" customHeight="1">
      <c r="A9" s="285" t="s">
        <v>54</v>
      </c>
      <c s="285" t="s">
        <v>54</v>
      </c>
      <c s="280" t="s">
        <v>55</v>
      </c>
      <c s="281"/>
      <c s="281"/>
      <c s="281"/>
      <c s="281"/>
      <c s="281"/>
      <c s="281"/>
      <c s="281"/>
      <c s="283" t="s">
        <v>56</v>
      </c>
      <c s="283" t="s">
        <v>274</v>
      </c>
      <c s="283"/>
      <c s="122"/>
    </row>
    <row r="10" spans="1:14" s="12" customFormat="1" ht="105.75" customHeight="1">
      <c r="A10" s="285"/>
      <c s="285"/>
      <c s="280"/>
      <c s="55" t="s">
        <v>57</v>
      </c>
      <c s="55" t="s">
        <v>58</v>
      </c>
      <c s="55" t="s">
        <v>59</v>
      </c>
      <c s="55" t="s">
        <v>60</v>
      </c>
      <c s="55" t="s">
        <v>61</v>
      </c>
      <c s="10" t="s">
        <v>62</v>
      </c>
      <c s="11" t="s">
        <v>63</v>
      </c>
      <c s="283"/>
      <c s="113" t="s">
        <v>400</v>
      </c>
      <c s="113" t="s">
        <v>424</v>
      </c>
      <c s="122"/>
    </row>
    <row r="11" spans="1:13" ht="25.5">
      <c r="A11" s="13" t="s">
        <v>64</v>
      </c>
      <c s="14" t="s">
        <v>65</v>
      </c>
      <c s="15" t="s">
        <v>66</v>
      </c>
      <c s="16" t="s">
        <v>39</v>
      </c>
      <c s="16" t="s">
        <v>40</v>
      </c>
      <c s="16" t="s">
        <v>67</v>
      </c>
      <c s="16" t="s">
        <v>67</v>
      </c>
      <c s="16" t="s">
        <v>67</v>
      </c>
      <c s="16" t="s">
        <v>68</v>
      </c>
      <c s="16" t="s">
        <v>69</v>
      </c>
      <c s="17">
        <v>1730000</v>
      </c>
      <c s="18">
        <f>L12+L14</f>
        <v>1181.0999999999999</v>
      </c>
      <c s="18">
        <f>M12+M14</f>
        <v>1234.8</v>
      </c>
    </row>
    <row r="12" spans="1:13" ht="38.25">
      <c r="A12" s="20" t="s">
        <v>70</v>
      </c>
      <c s="21" t="s">
        <v>71</v>
      </c>
      <c s="22" t="s">
        <v>72</v>
      </c>
      <c s="23" t="s">
        <v>39</v>
      </c>
      <c s="23" t="s">
        <v>40</v>
      </c>
      <c s="23" t="s">
        <v>67</v>
      </c>
      <c s="23" t="s">
        <v>67</v>
      </c>
      <c s="23" t="s">
        <v>67</v>
      </c>
      <c s="23" t="s">
        <v>68</v>
      </c>
      <c s="23" t="s">
        <v>73</v>
      </c>
      <c s="24">
        <v>2500000</v>
      </c>
      <c s="25">
        <f>L13</f>
        <v>1181.0999999999999</v>
      </c>
      <c s="25">
        <f>M13</f>
        <v>1234.8</v>
      </c>
    </row>
    <row r="13" spans="1:13" ht="51">
      <c r="A13" s="23" t="s">
        <v>74</v>
      </c>
      <c s="21" t="s">
        <v>75</v>
      </c>
      <c s="22" t="s">
        <v>76</v>
      </c>
      <c s="23" t="s">
        <v>39</v>
      </c>
      <c s="23" t="s">
        <v>40</v>
      </c>
      <c s="23" t="s">
        <v>67</v>
      </c>
      <c s="23" t="s">
        <v>67</v>
      </c>
      <c s="23" t="s">
        <v>49</v>
      </c>
      <c s="23" t="s">
        <v>68</v>
      </c>
      <c s="23" t="s">
        <v>77</v>
      </c>
      <c s="24">
        <v>2500000</v>
      </c>
      <c s="25">
        <v>1181.0999999999999</v>
      </c>
      <c s="25">
        <v>1234.8</v>
      </c>
    </row>
    <row r="14" spans="1:13" ht="63.75">
      <c r="A14" s="20"/>
      <c s="21"/>
      <c s="22" t="s">
        <v>188</v>
      </c>
      <c s="23" t="s">
        <v>39</v>
      </c>
      <c s="23" t="s">
        <v>45</v>
      </c>
      <c s="23" t="s">
        <v>39</v>
      </c>
      <c s="23" t="s">
        <v>39</v>
      </c>
      <c s="23" t="s">
        <v>67</v>
      </c>
      <c s="23" t="s">
        <v>68</v>
      </c>
      <c s="23" t="s">
        <v>78</v>
      </c>
      <c s="24"/>
      <c s="25">
        <v>0</v>
      </c>
      <c s="25">
        <v>0</v>
      </c>
    </row>
    <row r="15" spans="1:13" ht="38.25">
      <c r="A15" s="13" t="s">
        <v>79</v>
      </c>
      <c s="14"/>
      <c s="15" t="s">
        <v>80</v>
      </c>
      <c s="16" t="s">
        <v>39</v>
      </c>
      <c s="16" t="s">
        <v>45</v>
      </c>
      <c s="16" t="s">
        <v>67</v>
      </c>
      <c s="16" t="s">
        <v>67</v>
      </c>
      <c s="16" t="s">
        <v>67</v>
      </c>
      <c s="16" t="s">
        <v>68</v>
      </c>
      <c s="16" t="s">
        <v>69</v>
      </c>
      <c s="17"/>
      <c s="18">
        <f>L17</f>
        <v>0</v>
      </c>
      <c s="18">
        <f>M17</f>
        <v>0</v>
      </c>
    </row>
    <row r="16" spans="1:13" ht="53.25" customHeight="1">
      <c r="A16" s="23" t="s">
        <v>81</v>
      </c>
      <c s="14"/>
      <c s="22" t="s">
        <v>84</v>
      </c>
      <c s="23" t="s">
        <v>39</v>
      </c>
      <c s="23" t="s">
        <v>45</v>
      </c>
      <c s="23" t="s">
        <v>67</v>
      </c>
      <c s="23" t="s">
        <v>67</v>
      </c>
      <c s="23" t="s">
        <v>67</v>
      </c>
      <c s="23" t="s">
        <v>68</v>
      </c>
      <c s="23" t="s">
        <v>83</v>
      </c>
      <c s="24"/>
      <c s="25">
        <f>L17</f>
        <v>0</v>
      </c>
      <c s="25">
        <f>M17</f>
        <v>0</v>
      </c>
    </row>
    <row r="17" spans="1:13" ht="63.75">
      <c r="A17" s="23" t="s">
        <v>82</v>
      </c>
      <c s="21"/>
      <c s="22" t="s">
        <v>85</v>
      </c>
      <c s="23" t="s">
        <v>39</v>
      </c>
      <c s="23" t="s">
        <v>45</v>
      </c>
      <c s="23" t="s">
        <v>67</v>
      </c>
      <c s="23" t="s">
        <v>67</v>
      </c>
      <c s="23" t="s">
        <v>49</v>
      </c>
      <c s="23" t="s">
        <v>68</v>
      </c>
      <c s="23" t="s">
        <v>78</v>
      </c>
      <c s="24"/>
      <c s="25">
        <v>0</v>
      </c>
      <c s="25">
        <v>0</v>
      </c>
    </row>
    <row r="18" spans="1:13" ht="25.5">
      <c r="A18" s="13">
        <v>2</v>
      </c>
      <c s="14" t="s">
        <v>86</v>
      </c>
      <c s="15" t="s">
        <v>87</v>
      </c>
      <c s="16" t="s">
        <v>39</v>
      </c>
      <c s="16" t="s">
        <v>49</v>
      </c>
      <c s="16" t="s">
        <v>67</v>
      </c>
      <c s="16" t="s">
        <v>67</v>
      </c>
      <c s="16" t="s">
        <v>67</v>
      </c>
      <c s="16" t="s">
        <v>68</v>
      </c>
      <c s="16" t="s">
        <v>69</v>
      </c>
      <c s="17">
        <v>245485.20000000001</v>
      </c>
      <c s="18">
        <f>L26+L19</f>
        <v>0</v>
      </c>
      <c s="18">
        <f>M26+M19</f>
        <v>0</v>
      </c>
    </row>
    <row r="19" spans="1:13" ht="25.5">
      <c r="A19" s="23" t="s">
        <v>81</v>
      </c>
      <c s="21" t="s">
        <v>88</v>
      </c>
      <c s="22" t="s">
        <v>89</v>
      </c>
      <c s="23" t="s">
        <v>39</v>
      </c>
      <c s="23" t="s">
        <v>49</v>
      </c>
      <c s="23" t="s">
        <v>67</v>
      </c>
      <c s="23" t="s">
        <v>67</v>
      </c>
      <c s="23" t="s">
        <v>67</v>
      </c>
      <c s="23" t="s">
        <v>68</v>
      </c>
      <c s="23" t="s">
        <v>90</v>
      </c>
      <c s="24">
        <v>-32397887.399999999</v>
      </c>
      <c s="25">
        <f>L22</f>
        <v>-14023</v>
      </c>
      <c s="25">
        <f>M22</f>
        <v>-14784.200000000001</v>
      </c>
    </row>
    <row r="20" spans="1:13" ht="25.5">
      <c r="A20" s="54" t="s">
        <v>82</v>
      </c>
      <c s="21" t="s">
        <v>91</v>
      </c>
      <c s="22" t="s">
        <v>92</v>
      </c>
      <c s="23" t="s">
        <v>39</v>
      </c>
      <c s="23" t="s">
        <v>49</v>
      </c>
      <c s="23" t="s">
        <v>40</v>
      </c>
      <c s="23" t="s">
        <v>67</v>
      </c>
      <c s="23" t="s">
        <v>67</v>
      </c>
      <c s="23" t="s">
        <v>68</v>
      </c>
      <c s="23" t="s">
        <v>90</v>
      </c>
      <c s="24">
        <v>-32397887.399999999</v>
      </c>
      <c s="25">
        <f>L21</f>
        <v>-14023</v>
      </c>
      <c s="25">
        <f>M21</f>
        <v>-14784.200000000001</v>
      </c>
    </row>
    <row r="21" spans="1:13" ht="25.5">
      <c r="A21" s="54" t="s">
        <v>93</v>
      </c>
      <c s="21" t="s">
        <v>94</v>
      </c>
      <c s="22" t="s">
        <v>95</v>
      </c>
      <c s="23" t="s">
        <v>39</v>
      </c>
      <c s="23" t="s">
        <v>49</v>
      </c>
      <c s="23" t="s">
        <v>40</v>
      </c>
      <c s="23" t="s">
        <v>39</v>
      </c>
      <c s="23" t="s">
        <v>67</v>
      </c>
      <c s="23" t="s">
        <v>68</v>
      </c>
      <c s="23" t="s">
        <v>96</v>
      </c>
      <c s="24">
        <v>-32397887.399999999</v>
      </c>
      <c s="25">
        <f>L22</f>
        <v>-14023</v>
      </c>
      <c s="25">
        <f>M22</f>
        <v>-14784.200000000001</v>
      </c>
    </row>
    <row r="22" spans="1:13" ht="38.25">
      <c r="A22" s="54" t="s">
        <v>97</v>
      </c>
      <c s="21" t="s">
        <v>98</v>
      </c>
      <c s="22" t="s">
        <v>99</v>
      </c>
      <c s="23" t="s">
        <v>39</v>
      </c>
      <c s="23" t="s">
        <v>49</v>
      </c>
      <c s="23" t="s">
        <v>40</v>
      </c>
      <c s="23" t="s">
        <v>39</v>
      </c>
      <c s="23" t="s">
        <v>49</v>
      </c>
      <c s="23" t="s">
        <v>68</v>
      </c>
      <c s="23" t="s">
        <v>96</v>
      </c>
      <c s="24">
        <v>-32397887.399999999</v>
      </c>
      <c s="25">
        <v>-14023</v>
      </c>
      <c s="25">
        <v>-14784.200000000001</v>
      </c>
    </row>
    <row r="23" spans="1:13" ht="25.5">
      <c r="A23" s="54" t="s">
        <v>100</v>
      </c>
      <c s="21" t="s">
        <v>101</v>
      </c>
      <c s="22" t="s">
        <v>102</v>
      </c>
      <c s="23" t="s">
        <v>39</v>
      </c>
      <c s="23" t="s">
        <v>49</v>
      </c>
      <c s="23" t="s">
        <v>67</v>
      </c>
      <c s="23" t="s">
        <v>67</v>
      </c>
      <c s="23" t="s">
        <v>67</v>
      </c>
      <c s="23" t="s">
        <v>68</v>
      </c>
      <c s="23" t="s">
        <v>103</v>
      </c>
      <c s="24">
        <v>32643372.600000001</v>
      </c>
      <c s="25">
        <f>L24</f>
        <v>14023</v>
      </c>
      <c s="25">
        <f t="shared" si="0" ref="L23:M25">M24</f>
        <v>14784.200000000001</v>
      </c>
    </row>
    <row r="24" spans="1:13" ht="25.5">
      <c r="A24" s="23" t="s">
        <v>104</v>
      </c>
      <c s="21" t="s">
        <v>105</v>
      </c>
      <c s="22" t="s">
        <v>106</v>
      </c>
      <c s="23" t="s">
        <v>39</v>
      </c>
      <c s="23" t="s">
        <v>49</v>
      </c>
      <c s="23" t="s">
        <v>40</v>
      </c>
      <c s="23" t="s">
        <v>67</v>
      </c>
      <c s="23" t="s">
        <v>67</v>
      </c>
      <c s="23" t="s">
        <v>68</v>
      </c>
      <c s="23" t="s">
        <v>103</v>
      </c>
      <c s="24">
        <v>32643372.600000001</v>
      </c>
      <c s="25">
        <f t="shared" si="0"/>
        <v>14023</v>
      </c>
      <c s="25">
        <f t="shared" si="0"/>
        <v>14784.200000000001</v>
      </c>
    </row>
    <row r="25" spans="1:13" ht="25.5">
      <c r="A25" s="23" t="s">
        <v>107</v>
      </c>
      <c s="21" t="s">
        <v>108</v>
      </c>
      <c s="22" t="s">
        <v>109</v>
      </c>
      <c s="23" t="s">
        <v>39</v>
      </c>
      <c s="23" t="s">
        <v>49</v>
      </c>
      <c s="23" t="s">
        <v>40</v>
      </c>
      <c s="23" t="s">
        <v>39</v>
      </c>
      <c s="23" t="s">
        <v>67</v>
      </c>
      <c s="23" t="s">
        <v>68</v>
      </c>
      <c s="23" t="s">
        <v>110</v>
      </c>
      <c s="24">
        <v>32643372.600000001</v>
      </c>
      <c s="25">
        <f t="shared" si="0"/>
        <v>14023</v>
      </c>
      <c s="25">
        <f t="shared" si="0"/>
        <v>14784.200000000001</v>
      </c>
    </row>
    <row r="26" spans="1:13" ht="38.25">
      <c r="A26" s="23" t="s">
        <v>111</v>
      </c>
      <c s="21" t="s">
        <v>112</v>
      </c>
      <c s="22" t="s">
        <v>113</v>
      </c>
      <c s="23" t="s">
        <v>39</v>
      </c>
      <c s="23" t="s">
        <v>49</v>
      </c>
      <c s="23" t="s">
        <v>40</v>
      </c>
      <c s="23" t="s">
        <v>39</v>
      </c>
      <c s="23" t="s">
        <v>49</v>
      </c>
      <c s="23" t="s">
        <v>68</v>
      </c>
      <c s="23" t="s">
        <v>110</v>
      </c>
      <c s="24">
        <v>32643372.600000001</v>
      </c>
      <c s="25">
        <v>14023</v>
      </c>
      <c s="25">
        <v>14784.200000000001</v>
      </c>
    </row>
    <row r="27" spans="1:13" ht="38.25">
      <c r="A27" s="13">
        <v>3</v>
      </c>
      <c s="14" t="s">
        <v>114</v>
      </c>
      <c s="15" t="s">
        <v>115</v>
      </c>
      <c s="16" t="s">
        <v>39</v>
      </c>
      <c s="16" t="s">
        <v>67</v>
      </c>
      <c s="16" t="s">
        <v>67</v>
      </c>
      <c s="16" t="s">
        <v>67</v>
      </c>
      <c s="16" t="s">
        <v>67</v>
      </c>
      <c s="16" t="s">
        <v>68</v>
      </c>
      <c s="16" t="s">
        <v>69</v>
      </c>
      <c s="17">
        <v>1696521.1000000001</v>
      </c>
      <c s="18">
        <f>L11</f>
        <v>1181.0999999999999</v>
      </c>
      <c s="18">
        <f>M11</f>
        <v>1234.8</v>
      </c>
    </row>
  </sheetData>
  <mergeCells count="12">
    <mergeCell ref="A5:M5"/>
    <mergeCell ref="L9:M9"/>
    <mergeCell ref="A2:M2"/>
    <mergeCell ref="A3:M3"/>
    <mergeCell ref="A6:M6"/>
    <mergeCell ref="A7:M7"/>
    <mergeCell ref="A9:A10"/>
    <mergeCell ref="B9:B10"/>
    <mergeCell ref="C9:C10"/>
    <mergeCell ref="D9:J9"/>
    <mergeCell ref="K9:K10"/>
    <mergeCell ref="A4:M4"/>
  </mergeCells>
  <printOptions horizontalCentered="1"/>
  <pageMargins left="0.984251968503937" right="0.590551181102362" top="0.590551181102362" bottom="0.590551181102362" header="0" footer="0"/>
  <pageSetup orientation="portrait" paperSize="9" scale="82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>
    <tabColor rgb="FF7030A0"/>
    <pageSetUpPr fitToPage="1"/>
  </sheetPr>
  <dimension ref="A1:I37"/>
  <sheetViews>
    <sheetView tabSelected="1" zoomScale="80" zoomScaleNormal="80" workbookViewId="0" topLeftCell="A16">
      <selection pane="topLeft" activeCell="D18" sqref="D18"/>
    </sheetView>
  </sheetViews>
  <sheetFormatPr defaultRowHeight="12"/>
  <cols>
    <col min="1" max="1" width="3" style="85" customWidth="1"/>
    <col min="2" max="3" width="9.14285714285714" style="85"/>
    <col min="4" max="4" width="44.1428571428571" style="92" customWidth="1"/>
    <col min="5" max="5" width="8.42857142857143" style="94" customWidth="1"/>
    <col min="6" max="6" width="10.2857142857143" style="94" customWidth="1"/>
    <col min="7" max="7" width="17.2857142857143" style="94" customWidth="1"/>
    <col min="8" max="253" width="9.14285714285714" style="85"/>
    <col min="254" max="254" width="3" style="85" customWidth="1"/>
    <col min="255" max="16384" width="9.14285714285714" style="85"/>
  </cols>
  <sheetData>
    <row r="1" spans="1:7" ht="12.75" customHeight="1">
      <c r="A1" s="123"/>
      <c s="123"/>
      <c s="123"/>
      <c s="123"/>
      <c s="124"/>
      <c s="124"/>
      <c s="123"/>
    </row>
    <row r="2" spans="1:7" s="26" customFormat="1" ht="15.75" customHeight="1">
      <c r="A2" s="125"/>
      <c s="125"/>
      <c s="271" t="s">
        <v>248</v>
      </c>
      <c s="271"/>
      <c s="271"/>
      <c s="271"/>
      <c s="271"/>
    </row>
    <row r="3" spans="1:7" s="26" customFormat="1" ht="15.75" customHeight="1">
      <c r="A3" s="125"/>
      <c s="125"/>
      <c s="271" t="s">
        <v>141</v>
      </c>
      <c s="271"/>
      <c s="271"/>
      <c s="271"/>
      <c s="271"/>
    </row>
    <row r="4" spans="1:7" s="26" customFormat="1" ht="15.75" customHeight="1">
      <c r="A4" s="125"/>
      <c s="125"/>
      <c s="271" t="s">
        <v>191</v>
      </c>
      <c s="271"/>
      <c s="271"/>
      <c s="271"/>
      <c s="271"/>
    </row>
    <row r="5" spans="1:7" s="26" customFormat="1" ht="18" customHeight="1">
      <c r="A5" s="126"/>
      <c s="126"/>
      <c s="291" t="str">
        <f>Источ.деф.бюджета.№6!A5</f>
        <v>№181 от  «29»  декабря 2025 г.</v>
      </c>
      <c s="291"/>
      <c s="291"/>
      <c s="291"/>
      <c s="291"/>
    </row>
    <row r="6" spans="1:7" ht="9.75" customHeight="1">
      <c r="A6" s="127"/>
      <c s="127"/>
      <c s="127"/>
      <c s="316"/>
      <c s="316"/>
      <c s="316"/>
      <c s="128"/>
    </row>
    <row r="7" spans="1:7" s="26" customFormat="1" ht="36" customHeight="1">
      <c r="A7" s="292" t="s">
        <v>431</v>
      </c>
      <c s="292"/>
      <c s="292"/>
      <c s="292"/>
      <c s="292"/>
      <c s="292"/>
      <c s="292"/>
    </row>
    <row r="8" spans="1:7" s="26" customFormat="1" ht="12.75">
      <c r="A8" s="292"/>
      <c s="292"/>
      <c s="292"/>
      <c s="292"/>
      <c s="292"/>
      <c s="292"/>
      <c s="292"/>
    </row>
    <row r="9" spans="1:7" s="26" customFormat="1" ht="26.25" customHeight="1">
      <c r="A9" s="292"/>
      <c s="292"/>
      <c s="292"/>
      <c s="292"/>
      <c s="292"/>
      <c s="292"/>
      <c s="292"/>
    </row>
    <row r="10" spans="1:7" ht="9.75" customHeight="1">
      <c r="A10" s="127"/>
      <c s="129"/>
      <c s="129"/>
      <c s="130"/>
      <c s="131"/>
      <c s="131"/>
      <c s="132"/>
    </row>
    <row r="11" spans="1:7" s="92" customFormat="1" ht="31.5" customHeight="1">
      <c r="A11" s="133" t="s">
        <v>117</v>
      </c>
      <c s="317" t="s">
        <v>275</v>
      </c>
      <c s="317"/>
      <c s="317"/>
      <c s="133" t="s">
        <v>408</v>
      </c>
      <c s="134" t="s">
        <v>120</v>
      </c>
      <c s="134" t="s">
        <v>350</v>
      </c>
    </row>
    <row r="12" spans="1:7" s="92" customFormat="1" ht="15.75" customHeight="1">
      <c r="A12" s="135"/>
      <c s="309" t="s">
        <v>121</v>
      </c>
      <c s="310"/>
      <c s="311"/>
      <c s="136" t="s">
        <v>39</v>
      </c>
      <c s="136"/>
      <c s="137">
        <f>G13+G14+G15+G16+G17</f>
        <v>6770.7999999999993</v>
      </c>
    </row>
    <row r="13" spans="1:7" s="92" customFormat="1" ht="36" customHeight="1">
      <c r="A13" s="135"/>
      <c s="315" t="s">
        <v>122</v>
      </c>
      <c s="303"/>
      <c s="304"/>
      <c s="136" t="s">
        <v>39</v>
      </c>
      <c s="136" t="s">
        <v>40</v>
      </c>
      <c s="138">
        <f>Бюджет.ассигнов.№9!H11</f>
        <v>1448.5999999999999</v>
      </c>
    </row>
    <row r="14" spans="1:7" s="92" customFormat="1" ht="48.75" customHeight="1">
      <c r="A14" s="135"/>
      <c s="315" t="s">
        <v>125</v>
      </c>
      <c s="303"/>
      <c s="304"/>
      <c s="136" t="s">
        <v>39</v>
      </c>
      <c s="136" t="s">
        <v>41</v>
      </c>
      <c s="138">
        <f>Бюджет.ассигнов.№9!H22</f>
        <v>4408.3000000000002</v>
      </c>
    </row>
    <row r="15" spans="1:7" s="92" customFormat="1" ht="19.5" customHeight="1">
      <c r="A15" s="135"/>
      <c s="315" t="s">
        <v>160</v>
      </c>
      <c s="303"/>
      <c s="304"/>
      <c s="136" t="s">
        <v>39</v>
      </c>
      <c s="136" t="s">
        <v>42</v>
      </c>
      <c s="138">
        <f>Бюджет.ассигнов.№9!H41</f>
        <v>291</v>
      </c>
    </row>
    <row r="16" spans="1:7" s="92" customFormat="1" ht="18" customHeight="1">
      <c r="A16" s="135"/>
      <c s="312" t="s">
        <v>127</v>
      </c>
      <c s="313"/>
      <c s="314"/>
      <c s="136" t="s">
        <v>39</v>
      </c>
      <c s="136" t="s">
        <v>43</v>
      </c>
      <c s="138">
        <f>Бюджет.ассигнов.№9!H46</f>
        <v>10</v>
      </c>
    </row>
    <row r="17" spans="1:7" s="92" customFormat="1" ht="16.5" customHeight="1">
      <c r="A17" s="135"/>
      <c s="312" t="s">
        <v>129</v>
      </c>
      <c s="313"/>
      <c s="314"/>
      <c s="136" t="s">
        <v>39</v>
      </c>
      <c s="136" t="s">
        <v>44</v>
      </c>
      <c s="138">
        <f>Бюджет.ассигнов.№9!H51</f>
        <v>612.89999999999998</v>
      </c>
    </row>
    <row r="18" spans="1:7" s="92" customFormat="1" ht="20.25" customHeight="1">
      <c r="A18" s="135"/>
      <c s="308" t="s">
        <v>134</v>
      </c>
      <c s="300"/>
      <c s="301"/>
      <c s="136" t="s">
        <v>40</v>
      </c>
      <c s="136"/>
      <c s="138">
        <f>G19</f>
        <v>581.89999999999998</v>
      </c>
    </row>
    <row r="19" spans="1:7" s="92" customFormat="1" ht="18" customHeight="1">
      <c r="A19" s="135"/>
      <c s="315" t="s">
        <v>135</v>
      </c>
      <c s="303"/>
      <c s="304"/>
      <c s="136" t="s">
        <v>40</v>
      </c>
      <c s="136" t="s">
        <v>45</v>
      </c>
      <c s="138">
        <f>Бюджет.ассигнов.№9!H94</f>
        <v>581.89999999999998</v>
      </c>
    </row>
    <row r="20" spans="1:7" s="92" customFormat="1" ht="28.5" customHeight="1">
      <c r="A20" s="135"/>
      <c s="299" t="s">
        <v>252</v>
      </c>
      <c s="300"/>
      <c s="301"/>
      <c s="136" t="s">
        <v>45</v>
      </c>
      <c s="136"/>
      <c s="138">
        <f>G21+G22</f>
        <v>10</v>
      </c>
    </row>
    <row r="21" spans="1:7" s="92" customFormat="1" ht="19.5" customHeight="1">
      <c r="A21" s="135"/>
      <c s="302" t="s">
        <v>276</v>
      </c>
      <c s="303"/>
      <c s="304"/>
      <c s="136" t="s">
        <v>45</v>
      </c>
      <c s="136" t="s">
        <v>46</v>
      </c>
      <c s="138">
        <f>Бюджет.ассигнов.№9!H101</f>
        <v>5</v>
      </c>
    </row>
    <row r="22" spans="1:7" s="92" customFormat="1" ht="31.5" customHeight="1">
      <c r="A22" s="135"/>
      <c s="305" t="s">
        <v>277</v>
      </c>
      <c s="306"/>
      <c s="307"/>
      <c s="136" t="s">
        <v>45</v>
      </c>
      <c s="136" t="s">
        <v>47</v>
      </c>
      <c s="138">
        <f>Бюджет.ассигнов.№9!H107</f>
        <v>5</v>
      </c>
    </row>
    <row r="23" spans="1:7" s="92" customFormat="1" ht="23.25" customHeight="1">
      <c r="A23" s="135"/>
      <c s="308" t="s">
        <v>136</v>
      </c>
      <c s="300"/>
      <c s="301"/>
      <c s="136" t="s">
        <v>41</v>
      </c>
      <c s="136"/>
      <c s="138">
        <f>G24+G25</f>
        <v>3031</v>
      </c>
    </row>
    <row r="24" spans="1:7" s="92" customFormat="1" ht="19.5" customHeight="1">
      <c r="A24" s="135"/>
      <c s="293" t="s">
        <v>278</v>
      </c>
      <c s="294"/>
      <c s="295"/>
      <c s="136" t="s">
        <v>41</v>
      </c>
      <c s="136" t="s">
        <v>46</v>
      </c>
      <c s="138">
        <f>Бюджет.ассигнов.№9!H114</f>
        <v>3011</v>
      </c>
    </row>
    <row r="25" spans="1:8" s="28" customFormat="1" ht="18.75" customHeight="1">
      <c r="A25" s="135"/>
      <c s="293" t="s">
        <v>137</v>
      </c>
      <c s="294"/>
      <c s="295"/>
      <c s="136" t="s">
        <v>41</v>
      </c>
      <c s="136" t="s">
        <v>48</v>
      </c>
      <c s="138">
        <f>Бюджет.ассигнов.№9!H125</f>
        <v>20</v>
      </c>
      <c s="27"/>
    </row>
    <row r="26" spans="1:7" s="92" customFormat="1" ht="15.75" customHeight="1">
      <c r="A26" s="135"/>
      <c s="308" t="s">
        <v>130</v>
      </c>
      <c s="300"/>
      <c s="301"/>
      <c s="136" t="s">
        <v>49</v>
      </c>
      <c s="136"/>
      <c s="137">
        <f>G27+G28</f>
        <v>931.20000000000005</v>
      </c>
    </row>
    <row r="27" spans="1:7" s="92" customFormat="1" ht="15.75" customHeight="1">
      <c r="A27" s="135"/>
      <c s="293" t="s">
        <v>132</v>
      </c>
      <c s="294"/>
      <c s="295"/>
      <c s="136" t="s">
        <v>49</v>
      </c>
      <c s="136" t="s">
        <v>40</v>
      </c>
      <c s="138">
        <f>Бюджет.ассигнов.№9!H132</f>
        <v>713</v>
      </c>
    </row>
    <row r="28" spans="1:9" ht="15.75" customHeight="1">
      <c r="A28" s="135"/>
      <c s="296" t="s">
        <v>138</v>
      </c>
      <c s="297"/>
      <c s="298"/>
      <c s="136" t="s">
        <v>49</v>
      </c>
      <c s="136" t="s">
        <v>45</v>
      </c>
      <c s="137">
        <f>Бюджет.ассигнов.№9!H142</f>
        <v>218.19999999999999</v>
      </c>
      <c s="93"/>
      <c s="93"/>
    </row>
    <row r="29" spans="1:9" ht="21" customHeight="1">
      <c r="A29" s="135"/>
      <c s="309" t="s">
        <v>253</v>
      </c>
      <c s="310"/>
      <c s="311"/>
      <c s="136" t="s">
        <v>50</v>
      </c>
      <c s="136"/>
      <c s="139">
        <f>G30</f>
        <v>20</v>
      </c>
      <c s="93"/>
      <c s="93"/>
    </row>
    <row r="30" spans="1:9" ht="24.75" customHeight="1">
      <c r="A30" s="135"/>
      <c s="296" t="s">
        <v>140</v>
      </c>
      <c s="297"/>
      <c s="298"/>
      <c s="136" t="s">
        <v>50</v>
      </c>
      <c s="136" t="s">
        <v>39</v>
      </c>
      <c s="139">
        <f>Бюджет.ассигнов.№9!H153</f>
        <v>20</v>
      </c>
      <c s="93"/>
      <c s="93"/>
    </row>
    <row r="31" spans="1:7" ht="18" customHeight="1">
      <c r="A31" s="135"/>
      <c s="309" t="s">
        <v>131</v>
      </c>
      <c s="310"/>
      <c s="311"/>
      <c s="136" t="s">
        <v>47</v>
      </c>
      <c s="136"/>
      <c s="137">
        <f>G32</f>
        <v>599.60000000000002</v>
      </c>
    </row>
    <row r="32" spans="1:7" ht="19.5" customHeight="1">
      <c r="A32" s="135"/>
      <c s="296" t="s">
        <v>31</v>
      </c>
      <c s="297"/>
      <c s="298"/>
      <c s="136">
        <v>10</v>
      </c>
      <c s="136" t="s">
        <v>39</v>
      </c>
      <c s="138">
        <f>Бюджет.ассигнов.№9!H159</f>
        <v>599.60000000000002</v>
      </c>
    </row>
    <row r="33" spans="1:7" ht="18.75" customHeight="1">
      <c r="A33" s="135"/>
      <c s="308" t="s">
        <v>182</v>
      </c>
      <c s="300"/>
      <c s="301"/>
      <c s="136" t="s">
        <v>43</v>
      </c>
      <c s="136"/>
      <c s="138">
        <f>G34</f>
        <v>235</v>
      </c>
    </row>
    <row r="34" spans="1:7" ht="25.5" customHeight="1">
      <c r="A34" s="135"/>
      <c s="293" t="s">
        <v>33</v>
      </c>
      <c s="294"/>
      <c s="295"/>
      <c s="136" t="s">
        <v>43</v>
      </c>
      <c s="136" t="s">
        <v>40</v>
      </c>
      <c s="138">
        <f>Бюджет.ассигнов.№9!H165</f>
        <v>235</v>
      </c>
    </row>
    <row r="35" spans="1:7" ht="33.75" customHeight="1">
      <c r="A35" s="140"/>
      <c s="308" t="s">
        <v>279</v>
      </c>
      <c s="300"/>
      <c s="301"/>
      <c s="136" t="s">
        <v>44</v>
      </c>
      <c s="136"/>
      <c s="138">
        <f>G36</f>
        <v>0</v>
      </c>
    </row>
    <row r="36" spans="1:7" ht="34.5" customHeight="1">
      <c r="A36" s="140"/>
      <c s="293" t="s">
        <v>280</v>
      </c>
      <c s="294"/>
      <c s="295"/>
      <c s="136" t="s">
        <v>44</v>
      </c>
      <c s="136" t="s">
        <v>39</v>
      </c>
      <c s="138">
        <f>Бюджет.ассигнов.№9!H176</f>
        <v>0</v>
      </c>
    </row>
    <row r="37" spans="1:7" ht="23.25" customHeight="1">
      <c r="A37" s="141"/>
      <c s="288" t="s">
        <v>51</v>
      </c>
      <c s="289"/>
      <c s="290"/>
      <c s="142"/>
      <c s="142"/>
      <c s="137">
        <f>G12+G18+G20+G23+G26+G29+G31+G33+G35</f>
        <v>12179.5</v>
      </c>
    </row>
  </sheetData>
  <mergeCells count="33">
    <mergeCell ref="B16:D16"/>
    <mergeCell ref="B18:D18"/>
    <mergeCell ref="B19:D19"/>
    <mergeCell ref="D6:F6"/>
    <mergeCell ref="B11:D11"/>
    <mergeCell ref="B12:D12"/>
    <mergeCell ref="B13:D13"/>
    <mergeCell ref="B14:D14"/>
    <mergeCell ref="B15:D15"/>
    <mergeCell ref="B17:D17"/>
    <mergeCell ref="B35:D35"/>
    <mergeCell ref="B36:D36"/>
    <mergeCell ref="B29:D29"/>
    <mergeCell ref="B30:D30"/>
    <mergeCell ref="B31:D31"/>
    <mergeCell ref="B32:D32"/>
    <mergeCell ref="B33:D33"/>
    <mergeCell ref="B22:D22"/>
    <mergeCell ref="B25:D25"/>
    <mergeCell ref="B26:D26"/>
    <mergeCell ref="B23:D23"/>
    <mergeCell ref="B24:D24"/>
    <mergeCell ref="B34:D34"/>
    <mergeCell ref="B37:D37"/>
    <mergeCell ref="C2:G2"/>
    <mergeCell ref="C3:G3"/>
    <mergeCell ref="C4:G4"/>
    <mergeCell ref="C5:G5"/>
    <mergeCell ref="A7:G9"/>
    <mergeCell ref="B27:D27"/>
    <mergeCell ref="B28:D28"/>
    <mergeCell ref="B20:D20"/>
    <mergeCell ref="B21:D21"/>
  </mergeCells>
  <printOptions horizontalCentered="1"/>
  <pageMargins left="0.708661417322835" right="0.708661417322835" top="0.748031496062992" bottom="0.748031496062992" header="0.31496062992126" footer="0.31496062992126"/>
  <pageSetup fitToHeight="0" orientation="portrait" paperSize="9" scale="85" r:id="rId3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>
    <tabColor rgb="FF7030A0"/>
    <pageSetUpPr fitToPage="1"/>
  </sheetPr>
  <dimension ref="A1:K36"/>
  <sheetViews>
    <sheetView tabSelected="1" workbookViewId="0" topLeftCell="A16">
      <selection pane="topLeft" activeCell="D18" sqref="D18"/>
    </sheetView>
  </sheetViews>
  <sheetFormatPr defaultColWidth="3.00428571428571" defaultRowHeight="12"/>
  <cols>
    <col min="1" max="1" width="3" style="85" customWidth="1"/>
    <col min="2" max="3" width="9.14285714285714" style="85" customWidth="1"/>
    <col min="4" max="4" width="38" style="92" customWidth="1"/>
    <col min="5" max="5" width="7" style="94" customWidth="1"/>
    <col min="6" max="6" width="7.85714285714286" style="94" customWidth="1"/>
    <col min="7" max="7" width="13.2857142857143" style="94" customWidth="1"/>
    <col min="8" max="8" width="15.2857142857143" style="94" customWidth="1"/>
    <col min="9" max="9" width="9.14285714285714" style="85" hidden="1" customWidth="1"/>
    <col min="10" max="255" width="9.14285714285714" style="85" customWidth="1"/>
    <col min="256" max="16384" width="3" style="85"/>
  </cols>
  <sheetData>
    <row r="1" spans="1:8" ht="12.75" customHeight="1">
      <c r="A1" s="83"/>
      <c s="83"/>
      <c s="83"/>
      <c s="83"/>
      <c s="84"/>
      <c s="84"/>
      <c s="84"/>
      <c s="224"/>
    </row>
    <row r="2" spans="1:8" s="26" customFormat="1" ht="15.75" customHeight="1">
      <c r="A2" s="125"/>
      <c s="125"/>
      <c s="271" t="s">
        <v>282</v>
      </c>
      <c s="271"/>
      <c s="271"/>
      <c s="271"/>
      <c s="271"/>
      <c s="271"/>
    </row>
    <row r="3" spans="1:8" s="26" customFormat="1" ht="15.75" customHeight="1">
      <c r="A3" s="125"/>
      <c s="125"/>
      <c s="271" t="s">
        <v>141</v>
      </c>
      <c s="271"/>
      <c s="271"/>
      <c s="271"/>
      <c s="271"/>
      <c s="271"/>
    </row>
    <row r="4" spans="1:8" s="26" customFormat="1" ht="15.75" customHeight="1">
      <c r="A4" s="125"/>
      <c s="125"/>
      <c s="271" t="s">
        <v>191</v>
      </c>
      <c s="271"/>
      <c s="271"/>
      <c s="271"/>
      <c s="271"/>
      <c s="271"/>
    </row>
    <row r="5" spans="1:8" s="26" customFormat="1" ht="18" customHeight="1">
      <c r="A5" s="126"/>
      <c s="126"/>
      <c s="291" t="str">
        <f>Бюдже.ассигнов.№7!C5</f>
        <v>№181 от  «29»  декабря 2025 г.</v>
      </c>
      <c s="291"/>
      <c s="291"/>
      <c s="291"/>
      <c s="291"/>
      <c s="291"/>
    </row>
    <row r="6" spans="1:9" ht="12">
      <c r="A6" s="86"/>
      <c s="86"/>
      <c s="86"/>
      <c s="318"/>
      <c s="318"/>
      <c s="318"/>
      <c s="88"/>
      <c s="89"/>
      <c s="86"/>
    </row>
    <row r="7" spans="1:9" ht="66.75" customHeight="1">
      <c r="A7" s="292" t="s">
        <v>432</v>
      </c>
      <c s="292"/>
      <c s="292"/>
      <c s="292"/>
      <c s="292"/>
      <c s="292"/>
      <c s="292"/>
      <c s="292"/>
      <c s="86"/>
    </row>
    <row r="8" spans="1:9" ht="12">
      <c r="A8" s="86"/>
      <c s="90"/>
      <c s="90"/>
      <c s="87"/>
      <c s="91"/>
      <c s="91"/>
      <c s="89"/>
      <c s="89" t="s">
        <v>116</v>
      </c>
      <c s="86"/>
    </row>
    <row r="9" spans="1:8" s="92" customFormat="1" ht="33" customHeight="1">
      <c r="A9" s="133" t="s">
        <v>117</v>
      </c>
      <c s="317" t="s">
        <v>118</v>
      </c>
      <c s="317"/>
      <c s="317"/>
      <c s="133" t="s">
        <v>408</v>
      </c>
      <c s="134" t="s">
        <v>120</v>
      </c>
      <c s="134" t="s">
        <v>399</v>
      </c>
      <c s="133" t="s">
        <v>421</v>
      </c>
    </row>
    <row r="10" spans="1:8" s="92" customFormat="1" ht="15.75" customHeight="1">
      <c r="A10" s="135"/>
      <c s="309" t="s">
        <v>121</v>
      </c>
      <c s="310"/>
      <c s="311"/>
      <c s="136" t="s">
        <v>39</v>
      </c>
      <c s="136"/>
      <c s="137">
        <f>G11+G12+G13+G14+G15</f>
        <v>6668.0999999999995</v>
      </c>
      <c s="138">
        <f>H11+H12+H13+H14+H15</f>
        <v>6902.9000000000005</v>
      </c>
    </row>
    <row r="11" spans="1:8" s="92" customFormat="1" ht="33" customHeight="1">
      <c r="A11" s="135"/>
      <c s="315" t="s">
        <v>122</v>
      </c>
      <c s="303"/>
      <c s="304"/>
      <c s="136" t="s">
        <v>39</v>
      </c>
      <c s="136" t="s">
        <v>40</v>
      </c>
      <c s="138">
        <f>Бюджет.ассигнов.№10!H11</f>
        <v>1506.5999999999999</v>
      </c>
      <c s="138">
        <f>Бюджет.ассигнов.№10!I11</f>
        <v>1567</v>
      </c>
    </row>
    <row r="12" spans="1:8" s="92" customFormat="1" ht="43.5" customHeight="1">
      <c r="A12" s="135"/>
      <c s="315" t="s">
        <v>125</v>
      </c>
      <c s="303"/>
      <c s="304"/>
      <c s="136" t="s">
        <v>39</v>
      </c>
      <c s="136" t="s">
        <v>41</v>
      </c>
      <c s="138">
        <f>Бюджет.ассигнов.№10!H18</f>
        <v>4573.3000000000002</v>
      </c>
      <c s="138">
        <f>Бюджет.ассигнов.№10!I18</f>
        <v>4744.8000000000002</v>
      </c>
    </row>
    <row r="13" spans="1:8" s="92" customFormat="1" ht="19.5" customHeight="1">
      <c r="A13" s="135"/>
      <c s="315" t="s">
        <v>160</v>
      </c>
      <c s="303"/>
      <c s="304"/>
      <c s="136" t="s">
        <v>39</v>
      </c>
      <c s="136" t="s">
        <v>42</v>
      </c>
      <c s="138">
        <f>Бюджет.ассигнов.№10!H33</f>
        <v>0</v>
      </c>
      <c s="138">
        <f>Бюджет.ассигнов.№10!I33</f>
        <v>0</v>
      </c>
    </row>
    <row r="14" spans="1:8" s="92" customFormat="1" ht="18" customHeight="1">
      <c r="A14" s="135"/>
      <c s="312" t="s">
        <v>127</v>
      </c>
      <c s="313"/>
      <c s="314"/>
      <c s="136" t="s">
        <v>39</v>
      </c>
      <c s="136" t="s">
        <v>43</v>
      </c>
      <c s="138">
        <f>Бюджет.ассигнов.№10!H38</f>
        <v>10</v>
      </c>
      <c s="138">
        <f>Бюджет.ассигнов.№10!I38</f>
        <v>10</v>
      </c>
    </row>
    <row r="15" spans="1:8" s="92" customFormat="1" ht="16.5" customHeight="1">
      <c r="A15" s="135"/>
      <c s="312" t="s">
        <v>129</v>
      </c>
      <c s="313"/>
      <c s="314"/>
      <c s="136" t="s">
        <v>39</v>
      </c>
      <c s="136" t="s">
        <v>44</v>
      </c>
      <c s="138">
        <f>Бюджет.ассигнов.№10!H43</f>
        <v>578.20000000000005</v>
      </c>
      <c s="138">
        <f>Бюджет.ассигнов.№10!I43</f>
        <v>581.10000000000002</v>
      </c>
    </row>
    <row r="16" spans="1:11" s="92" customFormat="1" ht="19.5" customHeight="1">
      <c r="A16" s="135"/>
      <c s="308" t="s">
        <v>251</v>
      </c>
      <c s="300"/>
      <c s="301"/>
      <c s="136"/>
      <c s="136"/>
      <c s="220">
        <f>Бюджет.ассигнов.№10!H73</f>
        <v>333.60000000000002</v>
      </c>
      <c s="220">
        <f>Бюджет.ассигнов.№10!I73</f>
        <v>696.70000000000005</v>
      </c>
      <c r="J16" s="143"/>
      <c s="143"/>
    </row>
    <row r="17" spans="1:8" s="92" customFormat="1" ht="20.25" customHeight="1">
      <c r="A17" s="135"/>
      <c s="308" t="s">
        <v>134</v>
      </c>
      <c s="300"/>
      <c s="301"/>
      <c s="136" t="s">
        <v>40</v>
      </c>
      <c s="136"/>
      <c s="138">
        <f>G18</f>
        <v>646.29999999999995</v>
      </c>
      <c s="138">
        <f>H18</f>
        <v>816.39999999999998</v>
      </c>
    </row>
    <row r="18" spans="1:8" s="92" customFormat="1" ht="18" customHeight="1">
      <c r="A18" s="135"/>
      <c s="315" t="s">
        <v>135</v>
      </c>
      <c s="303"/>
      <c s="304"/>
      <c s="136" t="s">
        <v>40</v>
      </c>
      <c s="136" t="s">
        <v>45</v>
      </c>
      <c s="138">
        <f>Бюджет.ассигнов.№10!H75</f>
        <v>646.29999999999995</v>
      </c>
      <c s="138">
        <f>Бюджет.ассигнов.№10!I75</f>
        <v>816.39999999999998</v>
      </c>
    </row>
    <row r="19" spans="1:8" s="92" customFormat="1" ht="28.5" customHeight="1">
      <c r="A19" s="135"/>
      <c s="299" t="s">
        <v>252</v>
      </c>
      <c s="300"/>
      <c s="301"/>
      <c s="136" t="s">
        <v>45</v>
      </c>
      <c s="136"/>
      <c s="138">
        <f>G20+G21</f>
        <v>10</v>
      </c>
      <c s="138">
        <f>H20+H21</f>
        <v>10</v>
      </c>
    </row>
    <row r="20" spans="1:8" s="92" customFormat="1" ht="23.25" customHeight="1">
      <c r="A20" s="135"/>
      <c s="302" t="s">
        <v>276</v>
      </c>
      <c s="303"/>
      <c s="304"/>
      <c s="136" t="s">
        <v>45</v>
      </c>
      <c s="136" t="s">
        <v>46</v>
      </c>
      <c s="138">
        <f>Бюджет.ассигнов.№10!H82</f>
        <v>5</v>
      </c>
      <c s="138">
        <f>Бюджет.ассигнов.№10!I82</f>
        <v>5</v>
      </c>
    </row>
    <row r="21" spans="1:8" s="92" customFormat="1" ht="34.5" customHeight="1">
      <c r="A21" s="135"/>
      <c s="305" t="s">
        <v>277</v>
      </c>
      <c s="306"/>
      <c s="307"/>
      <c s="136" t="s">
        <v>45</v>
      </c>
      <c s="136" t="s">
        <v>47</v>
      </c>
      <c s="138">
        <f>Бюджет.ассигнов.№10!H88</f>
        <v>5</v>
      </c>
      <c s="138">
        <f>Бюджет.ассигнов.№10!I88</f>
        <v>5</v>
      </c>
    </row>
    <row r="22" spans="1:8" s="92" customFormat="1" ht="23.25" customHeight="1">
      <c r="A22" s="135"/>
      <c s="308" t="s">
        <v>136</v>
      </c>
      <c s="300"/>
      <c s="301"/>
      <c s="136" t="s">
        <v>41</v>
      </c>
      <c s="136"/>
      <c s="138">
        <f>G23+G24</f>
        <v>4281</v>
      </c>
      <c s="138">
        <f>H23+H24</f>
        <v>4465</v>
      </c>
    </row>
    <row r="23" spans="1:8" s="92" customFormat="1" ht="19.5" customHeight="1">
      <c r="A23" s="135"/>
      <c s="293" t="s">
        <v>278</v>
      </c>
      <c s="294"/>
      <c s="295"/>
      <c s="136" t="s">
        <v>41</v>
      </c>
      <c s="136" t="s">
        <v>46</v>
      </c>
      <c s="138">
        <f>Бюджет.ассигнов.№10!H95</f>
        <v>4271</v>
      </c>
      <c s="138">
        <f>Бюджет.ассигнов.№10!I95</f>
        <v>4455</v>
      </c>
    </row>
    <row r="24" spans="1:10" s="28" customFormat="1" ht="18.75" customHeight="1">
      <c r="A24" s="135"/>
      <c s="293" t="s">
        <v>137</v>
      </c>
      <c s="294"/>
      <c s="295"/>
      <c s="136" t="s">
        <v>41</v>
      </c>
      <c s="136" t="s">
        <v>48</v>
      </c>
      <c s="138">
        <f>Бюджет.ассигнов.№10!H106</f>
        <v>10</v>
      </c>
      <c s="138">
        <f>Бюджет.ассигнов.№10!I106</f>
        <v>10</v>
      </c>
      <c s="29">
        <v>12</v>
      </c>
      <c s="27"/>
    </row>
    <row r="25" spans="1:8" s="92" customFormat="1" ht="15.75" customHeight="1">
      <c r="A25" s="135"/>
      <c s="308" t="s">
        <v>130</v>
      </c>
      <c s="300"/>
      <c s="301"/>
      <c s="136" t="s">
        <v>49</v>
      </c>
      <c s="136"/>
      <c s="137">
        <f>G26+G27</f>
        <v>1185.4000000000001</v>
      </c>
      <c s="137">
        <f>H26+H27</f>
        <v>969.60000000000002</v>
      </c>
    </row>
    <row r="26" spans="1:8" s="92" customFormat="1" ht="15.75" customHeight="1">
      <c r="A26" s="135"/>
      <c s="293" t="s">
        <v>132</v>
      </c>
      <c s="294"/>
      <c s="295"/>
      <c s="136" t="s">
        <v>49</v>
      </c>
      <c s="136" t="s">
        <v>40</v>
      </c>
      <c s="138">
        <f>Бюджет.ассигнов.№10!H113</f>
        <v>713</v>
      </c>
      <c s="138">
        <f>Бюджет.ассигнов.№10!I113</f>
        <v>713</v>
      </c>
    </row>
    <row r="27" spans="1:11" ht="15.75" customHeight="1">
      <c r="A27" s="135"/>
      <c s="296" t="s">
        <v>138</v>
      </c>
      <c s="297"/>
      <c s="298"/>
      <c s="136" t="s">
        <v>49</v>
      </c>
      <c s="136" t="s">
        <v>45</v>
      </c>
      <c s="137">
        <f>Бюджет.ассигнов.№10!H123</f>
        <v>472.39999999999998</v>
      </c>
      <c s="137">
        <f>Бюджет.ассигнов.№10!I123</f>
        <v>256.60000000000002</v>
      </c>
      <c s="93"/>
      <c s="93"/>
      <c s="93"/>
    </row>
    <row r="28" spans="1:11" ht="21" customHeight="1">
      <c r="A28" s="135"/>
      <c s="309" t="s">
        <v>253</v>
      </c>
      <c s="310"/>
      <c s="311"/>
      <c s="136" t="s">
        <v>50</v>
      </c>
      <c s="136"/>
      <c s="139">
        <f>G29</f>
        <v>50</v>
      </c>
      <c s="139">
        <f>H29</f>
        <v>50</v>
      </c>
      <c s="93"/>
      <c s="93"/>
      <c s="93"/>
    </row>
    <row r="29" spans="1:11" ht="24.75" customHeight="1">
      <c r="A29" s="135"/>
      <c s="296" t="s">
        <v>140</v>
      </c>
      <c s="297"/>
      <c s="298"/>
      <c s="136" t="s">
        <v>50</v>
      </c>
      <c s="136" t="s">
        <v>39</v>
      </c>
      <c s="139">
        <f>Бюджет.ассигнов.№10!H130</f>
        <v>50</v>
      </c>
      <c s="139">
        <f>Бюджет.ассигнов.№10!I130</f>
        <v>50</v>
      </c>
      <c s="93"/>
      <c s="93"/>
      <c s="93"/>
    </row>
    <row r="30" spans="1:8" ht="18" customHeight="1">
      <c r="A30" s="135"/>
      <c s="309" t="s">
        <v>131</v>
      </c>
      <c s="310"/>
      <c s="311"/>
      <c s="136" t="s">
        <v>47</v>
      </c>
      <c s="136"/>
      <c s="137">
        <f>G31</f>
        <v>623.60000000000002</v>
      </c>
      <c s="137">
        <f>H31</f>
        <v>648.60000000000002</v>
      </c>
    </row>
    <row r="31" spans="1:8" ht="19.5" customHeight="1">
      <c r="A31" s="135"/>
      <c s="296" t="s">
        <v>31</v>
      </c>
      <c s="297"/>
      <c s="298"/>
      <c s="136">
        <v>10</v>
      </c>
      <c s="136" t="s">
        <v>39</v>
      </c>
      <c s="138">
        <f>Бюджет.ассигнов.№10!H136</f>
        <v>623.60000000000002</v>
      </c>
      <c s="138">
        <f>Бюджет.ассигнов.№10!I136</f>
        <v>648.60000000000002</v>
      </c>
    </row>
    <row r="32" spans="1:8" ht="18.75" customHeight="1">
      <c r="A32" s="135"/>
      <c s="308" t="s">
        <v>182</v>
      </c>
      <c s="300"/>
      <c s="301"/>
      <c s="136" t="s">
        <v>43</v>
      </c>
      <c s="136"/>
      <c s="138">
        <f>G33</f>
        <v>225</v>
      </c>
      <c s="138">
        <f>H33</f>
        <v>225</v>
      </c>
    </row>
    <row r="33" spans="1:8" ht="25.5" customHeight="1">
      <c r="A33" s="135"/>
      <c s="293" t="s">
        <v>33</v>
      </c>
      <c s="294"/>
      <c s="295"/>
      <c s="136" t="s">
        <v>43</v>
      </c>
      <c s="136" t="s">
        <v>40</v>
      </c>
      <c s="138">
        <f>Бюджет.ассигнов.№10!H142</f>
        <v>225</v>
      </c>
      <c s="138">
        <f>Бюджет.ассигнов.№10!I142</f>
        <v>225</v>
      </c>
    </row>
    <row r="34" spans="1:8" ht="31.5" customHeight="1">
      <c r="A34" s="140"/>
      <c s="308" t="s">
        <v>279</v>
      </c>
      <c s="300"/>
      <c s="301"/>
      <c s="136" t="s">
        <v>44</v>
      </c>
      <c s="136"/>
      <c s="138">
        <f>G35</f>
        <v>0</v>
      </c>
      <c s="138">
        <f>H35</f>
        <v>0</v>
      </c>
    </row>
    <row r="35" spans="1:8" ht="33.75" customHeight="1">
      <c r="A35" s="140"/>
      <c s="293" t="s">
        <v>280</v>
      </c>
      <c s="294"/>
      <c s="295"/>
      <c s="136" t="s">
        <v>44</v>
      </c>
      <c s="136" t="s">
        <v>39</v>
      </c>
      <c s="138">
        <f>Бюджет.ассигнов.№10!H153</f>
        <v>0</v>
      </c>
      <c s="138">
        <f>Бюджет.ассигнов.№10!I153</f>
        <v>0</v>
      </c>
    </row>
    <row r="36" spans="1:8" ht="23.25" customHeight="1">
      <c r="A36" s="141"/>
      <c s="288" t="s">
        <v>51</v>
      </c>
      <c s="289"/>
      <c s="290"/>
      <c s="142"/>
      <c s="142"/>
      <c s="137">
        <f>G10+G17+G19+G22+G25+G28+G30+G32+G34+G16</f>
        <v>14023</v>
      </c>
      <c s="137">
        <f>H10+H17+H19+H22+H25+H28+H30+H32+H34+H16</f>
        <v>14784.200000000001</v>
      </c>
    </row>
  </sheetData>
  <mergeCells count="34">
    <mergeCell ref="D6:F6"/>
    <mergeCell ref="A7:H7"/>
    <mergeCell ref="C2:H2"/>
    <mergeCell ref="C3:H3"/>
    <mergeCell ref="C4:H4"/>
    <mergeCell ref="C5:H5"/>
    <mergeCell ref="B12:D12"/>
    <mergeCell ref="B15:D15"/>
    <mergeCell ref="B9:D9"/>
    <mergeCell ref="B10:D10"/>
    <mergeCell ref="B11:D11"/>
    <mergeCell ref="B24:D24"/>
    <mergeCell ref="B16:D16"/>
    <mergeCell ref="B17:D17"/>
    <mergeCell ref="B14:D14"/>
    <mergeCell ref="B13:D13"/>
    <mergeCell ref="B22:D22"/>
    <mergeCell ref="B23:D23"/>
    <mergeCell ref="B18:D18"/>
    <mergeCell ref="B19:D19"/>
    <mergeCell ref="B20:D20"/>
    <mergeCell ref="B21:D21"/>
    <mergeCell ref="B30:D30"/>
    <mergeCell ref="B28:D28"/>
    <mergeCell ref="B29:D29"/>
    <mergeCell ref="B25:D25"/>
    <mergeCell ref="B26:D26"/>
    <mergeCell ref="B27:D27"/>
    <mergeCell ref="B35:D35"/>
    <mergeCell ref="B36:D36"/>
    <mergeCell ref="B34:D34"/>
    <mergeCell ref="B33:D33"/>
    <mergeCell ref="B32:D32"/>
    <mergeCell ref="B31:D31"/>
  </mergeCells>
  <printOptions horizontalCentered="1"/>
  <pageMargins left="0.708661417322835" right="0.708661417322835" top="0.748031496062992" bottom="0.748031496062992" header="0.31496062992126" footer="0.31496062992126"/>
  <pageSetup fitToHeight="0" orientation="portrait" paperSize="9" scale="84" r:id="rId3"/>
  <headerFooter alignWithMargins="0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>
    <tabColor rgb="FF7030A0"/>
  </sheetPr>
  <dimension ref="A1:K183"/>
  <sheetViews>
    <sheetView tabSelected="1" zoomScale="120" zoomScaleNormal="120" workbookViewId="0" topLeftCell="A1">
      <selection pane="topLeft" activeCell="D18" sqref="D18"/>
    </sheetView>
  </sheetViews>
  <sheetFormatPr defaultRowHeight="12"/>
  <cols>
    <col min="1" max="1" width="59" style="30" customWidth="1"/>
    <col min="2" max="2" width="7.57142857142857" style="30" customWidth="1"/>
    <col min="3" max="3" width="7.85714285714286" style="82" customWidth="1"/>
    <col min="4" max="4" width="8" style="82" customWidth="1"/>
    <col min="5" max="5" width="10.1428571428571" style="145" customWidth="1"/>
    <col min="6" max="6" width="7.42857142857143" style="82" customWidth="1"/>
    <col min="7" max="7" width="3.57142857142857" style="82" hidden="1" customWidth="1"/>
    <col min="8" max="8" width="10.5714285714286" style="52" customWidth="1"/>
    <col min="9" max="9" width="8.85714285714286" style="31" customWidth="1"/>
    <col min="10" max="16384" width="9.14285714285714" style="31"/>
  </cols>
  <sheetData>
    <row r="1" spans="7:8" ht="12">
      <c r="G1" s="320"/>
      <c s="320"/>
    </row>
    <row r="2" spans="1:9" s="33" customFormat="1" ht="15.75">
      <c r="A2" s="272" t="s">
        <v>246</v>
      </c>
      <c s="272"/>
      <c s="272"/>
      <c s="272"/>
      <c s="272"/>
      <c s="272"/>
      <c s="272"/>
      <c s="272"/>
      <c s="32"/>
    </row>
    <row r="3" spans="1:9" s="33" customFormat="1" ht="15.75">
      <c r="A3" s="272" t="s">
        <v>141</v>
      </c>
      <c s="272"/>
      <c s="272"/>
      <c s="272"/>
      <c s="272"/>
      <c s="272"/>
      <c s="272"/>
      <c s="272"/>
      <c s="32"/>
    </row>
    <row r="4" spans="1:9" s="33" customFormat="1" ht="15.75">
      <c r="A4" s="272" t="s">
        <v>191</v>
      </c>
      <c s="272"/>
      <c s="272"/>
      <c s="272"/>
      <c s="272"/>
      <c s="272"/>
      <c s="272"/>
      <c s="272"/>
      <c s="32"/>
    </row>
    <row r="5" spans="1:9" s="33" customFormat="1" ht="15">
      <c r="A5" s="282" t="str">
        <f>Бюдже.ассигнов.№8!C5</f>
        <v>№181 от  «29»  декабря 2025 г.</v>
      </c>
      <c s="282"/>
      <c s="282"/>
      <c s="282"/>
      <c s="282"/>
      <c s="282"/>
      <c s="282"/>
      <c s="282"/>
      <c s="32"/>
    </row>
    <row r="6" spans="1:8" ht="12">
      <c r="A6" s="34"/>
      <c s="34"/>
      <c s="34"/>
      <c s="34"/>
      <c s="146"/>
      <c s="34"/>
      <c s="34"/>
      <c s="34"/>
    </row>
    <row r="7" spans="1:11" ht="80.25" customHeight="1">
      <c r="A7" s="319" t="s">
        <v>446</v>
      </c>
      <c s="319"/>
      <c s="319"/>
      <c s="319"/>
      <c s="319"/>
      <c s="319"/>
      <c s="319"/>
      <c s="319"/>
      <c r="K7" s="33"/>
    </row>
    <row r="8" spans="1:8" s="36" customFormat="1" ht="12">
      <c r="A8" s="323" t="s">
        <v>142</v>
      </c>
      <c s="325" t="s">
        <v>119</v>
      </c>
      <c s="327" t="s">
        <v>408</v>
      </c>
      <c s="325" t="s">
        <v>120</v>
      </c>
      <c s="329" t="s">
        <v>143</v>
      </c>
      <c s="329" t="s">
        <v>1</v>
      </c>
      <c s="321" t="s">
        <v>2</v>
      </c>
      <c s="35" t="s">
        <v>56</v>
      </c>
    </row>
    <row r="9" spans="1:8" s="36" customFormat="1" ht="12">
      <c r="A9" s="324"/>
      <c s="326"/>
      <c s="328"/>
      <c s="326"/>
      <c s="330"/>
      <c s="330"/>
      <c s="322"/>
      <c s="37" t="s">
        <v>350</v>
      </c>
    </row>
    <row r="10" spans="1:8" ht="12">
      <c r="A10" s="144" t="s">
        <v>121</v>
      </c>
      <c s="144"/>
      <c s="149" t="s">
        <v>39</v>
      </c>
      <c s="149" t="s">
        <v>67</v>
      </c>
      <c s="149"/>
      <c s="149"/>
      <c s="149"/>
      <c s="150">
        <f>H11+H22+H41+H46+H51</f>
        <v>6770.7999999999993</v>
      </c>
    </row>
    <row r="11" spans="1:8" ht="24">
      <c r="A11" s="38" t="s">
        <v>144</v>
      </c>
      <c s="38"/>
      <c s="39" t="s">
        <v>39</v>
      </c>
      <c s="39" t="s">
        <v>40</v>
      </c>
      <c s="39"/>
      <c s="39"/>
      <c s="39"/>
      <c s="80">
        <f>H16+H12</f>
        <v>1448.5999999999999</v>
      </c>
    </row>
    <row r="12" spans="1:8" ht="36" hidden="1">
      <c r="A12" s="38" t="s">
        <v>147</v>
      </c>
      <c s="38"/>
      <c s="39" t="s">
        <v>39</v>
      </c>
      <c s="39" t="s">
        <v>40</v>
      </c>
      <c s="39" t="s">
        <v>417</v>
      </c>
      <c s="39" t="s">
        <v>148</v>
      </c>
      <c s="39"/>
      <c s="80">
        <f>H13</f>
        <v>0</v>
      </c>
    </row>
    <row r="13" spans="1:8" ht="12" hidden="1">
      <c r="A13" s="38" t="s">
        <v>149</v>
      </c>
      <c s="38"/>
      <c s="39" t="s">
        <v>39</v>
      </c>
      <c s="39" t="s">
        <v>40</v>
      </c>
      <c s="39" t="s">
        <v>417</v>
      </c>
      <c s="39" t="s">
        <v>150</v>
      </c>
      <c s="39"/>
      <c s="80">
        <f>H14+H15</f>
        <v>0</v>
      </c>
    </row>
    <row r="14" spans="1:8" ht="12" hidden="1">
      <c r="A14" s="38" t="s">
        <v>285</v>
      </c>
      <c s="38"/>
      <c s="39" t="s">
        <v>39</v>
      </c>
      <c s="39" t="s">
        <v>40</v>
      </c>
      <c s="39" t="s">
        <v>417</v>
      </c>
      <c s="39" t="s">
        <v>3</v>
      </c>
      <c s="39"/>
      <c s="80">
        <v>0</v>
      </c>
    </row>
    <row r="15" spans="1:8" ht="36" hidden="1">
      <c r="A15" s="38" t="s">
        <v>286</v>
      </c>
      <c s="38"/>
      <c s="39" t="s">
        <v>39</v>
      </c>
      <c s="39" t="s">
        <v>40</v>
      </c>
      <c s="39" t="s">
        <v>417</v>
      </c>
      <c s="39" t="s">
        <v>5</v>
      </c>
      <c s="39"/>
      <c s="80">
        <v>0</v>
      </c>
    </row>
    <row r="16" spans="1:10" ht="24">
      <c r="A16" s="38" t="s">
        <v>283</v>
      </c>
      <c s="38"/>
      <c s="39" t="s">
        <v>39</v>
      </c>
      <c s="39" t="s">
        <v>40</v>
      </c>
      <c s="41" t="s">
        <v>145</v>
      </c>
      <c s="39"/>
      <c s="39"/>
      <c s="80">
        <f>H17</f>
        <v>1448.5999999999999</v>
      </c>
      <c r="J16" s="42"/>
    </row>
    <row r="17" spans="1:8" ht="24">
      <c r="A17" s="38" t="s">
        <v>284</v>
      </c>
      <c s="38"/>
      <c s="39" t="s">
        <v>39</v>
      </c>
      <c s="39" t="s">
        <v>40</v>
      </c>
      <c s="41" t="s">
        <v>146</v>
      </c>
      <c s="39"/>
      <c s="39"/>
      <c s="80">
        <f>H18</f>
        <v>1448.5999999999999</v>
      </c>
    </row>
    <row r="18" spans="1:8" ht="36">
      <c r="A18" s="38" t="s">
        <v>147</v>
      </c>
      <c s="38"/>
      <c s="39" t="s">
        <v>39</v>
      </c>
      <c s="39" t="s">
        <v>40</v>
      </c>
      <c s="41" t="s">
        <v>146</v>
      </c>
      <c s="39" t="s">
        <v>148</v>
      </c>
      <c s="39"/>
      <c s="80">
        <f>SUM(H19)</f>
        <v>1448.5999999999999</v>
      </c>
    </row>
    <row r="19" spans="1:8" ht="12">
      <c r="A19" s="38" t="s">
        <v>149</v>
      </c>
      <c s="38"/>
      <c s="39" t="s">
        <v>39</v>
      </c>
      <c s="39" t="s">
        <v>40</v>
      </c>
      <c s="41" t="s">
        <v>146</v>
      </c>
      <c s="39" t="s">
        <v>150</v>
      </c>
      <c s="39"/>
      <c s="80">
        <f>H20+H21</f>
        <v>1448.5999999999999</v>
      </c>
    </row>
    <row r="20" spans="1:8" ht="12">
      <c r="A20" s="38" t="s">
        <v>285</v>
      </c>
      <c s="38"/>
      <c s="39" t="s">
        <v>39</v>
      </c>
      <c s="39" t="s">
        <v>40</v>
      </c>
      <c s="41" t="s">
        <v>146</v>
      </c>
      <c s="39" t="s">
        <v>3</v>
      </c>
      <c s="39" t="s">
        <v>4</v>
      </c>
      <c s="80">
        <v>1112.5999999999999</v>
      </c>
    </row>
    <row r="21" spans="1:8" ht="36">
      <c r="A21" s="38" t="s">
        <v>286</v>
      </c>
      <c s="38"/>
      <c s="39" t="s">
        <v>39</v>
      </c>
      <c s="39" t="s">
        <v>40</v>
      </c>
      <c s="41" t="s">
        <v>146</v>
      </c>
      <c s="39" t="s">
        <v>5</v>
      </c>
      <c s="39" t="s">
        <v>6</v>
      </c>
      <c s="80">
        <v>336</v>
      </c>
    </row>
    <row r="22" spans="1:8" ht="23.25" customHeight="1">
      <c r="A22" s="38" t="s">
        <v>151</v>
      </c>
      <c s="38"/>
      <c s="39" t="s">
        <v>39</v>
      </c>
      <c s="39" t="s">
        <v>41</v>
      </c>
      <c s="39"/>
      <c s="39"/>
      <c s="39"/>
      <c s="80">
        <f>H29+H33+H36+H23</f>
        <v>4408.3000000000002</v>
      </c>
    </row>
    <row r="23" spans="1:8" ht="36" hidden="1">
      <c r="A23" s="38" t="s">
        <v>147</v>
      </c>
      <c s="38"/>
      <c s="39" t="s">
        <v>39</v>
      </c>
      <c s="39" t="s">
        <v>41</v>
      </c>
      <c s="41" t="s">
        <v>418</v>
      </c>
      <c s="39" t="s">
        <v>148</v>
      </c>
      <c s="39"/>
      <c s="80">
        <f>H24</f>
        <v>0</v>
      </c>
    </row>
    <row r="24" spans="1:8" ht="12" hidden="1">
      <c r="A24" s="38" t="s">
        <v>149</v>
      </c>
      <c s="38"/>
      <c s="39" t="s">
        <v>39</v>
      </c>
      <c s="39" t="s">
        <v>41</v>
      </c>
      <c s="41" t="s">
        <v>418</v>
      </c>
      <c s="39" t="s">
        <v>150</v>
      </c>
      <c s="39"/>
      <c s="80">
        <f>H25+H26</f>
        <v>0</v>
      </c>
    </row>
    <row r="25" spans="1:8" ht="12" hidden="1">
      <c r="A25" s="38" t="s">
        <v>285</v>
      </c>
      <c s="38"/>
      <c s="39" t="s">
        <v>39</v>
      </c>
      <c s="39" t="s">
        <v>41</v>
      </c>
      <c s="41" t="s">
        <v>418</v>
      </c>
      <c s="39" t="s">
        <v>3</v>
      </c>
      <c s="39"/>
      <c s="80">
        <v>0</v>
      </c>
    </row>
    <row r="26" spans="1:8" ht="36" hidden="1">
      <c r="A26" s="38" t="s">
        <v>286</v>
      </c>
      <c s="38"/>
      <c s="39" t="s">
        <v>39</v>
      </c>
      <c s="39" t="s">
        <v>41</v>
      </c>
      <c s="41" t="s">
        <v>418</v>
      </c>
      <c s="39" t="s">
        <v>5</v>
      </c>
      <c s="39"/>
      <c s="80">
        <v>0</v>
      </c>
    </row>
    <row r="27" spans="1:8" ht="24">
      <c r="A27" s="38" t="s">
        <v>287</v>
      </c>
      <c s="38"/>
      <c s="39" t="s">
        <v>39</v>
      </c>
      <c s="39" t="s">
        <v>41</v>
      </c>
      <c s="41" t="s">
        <v>152</v>
      </c>
      <c s="39"/>
      <c s="39"/>
      <c s="80">
        <f>H28</f>
        <v>4408.3000000000002</v>
      </c>
    </row>
    <row r="28" spans="1:8" ht="24">
      <c r="A28" s="38" t="s">
        <v>288</v>
      </c>
      <c s="38"/>
      <c s="39" t="s">
        <v>39</v>
      </c>
      <c s="39" t="s">
        <v>41</v>
      </c>
      <c s="41" t="s">
        <v>153</v>
      </c>
      <c s="39"/>
      <c s="39"/>
      <c s="80">
        <f>SUM(H33+H36+H29)</f>
        <v>4408.3000000000002</v>
      </c>
    </row>
    <row r="29" spans="1:8" ht="36">
      <c r="A29" s="38" t="s">
        <v>147</v>
      </c>
      <c s="38"/>
      <c s="39" t="s">
        <v>39</v>
      </c>
      <c s="39" t="s">
        <v>41</v>
      </c>
      <c s="41" t="s">
        <v>153</v>
      </c>
      <c s="39" t="s">
        <v>148</v>
      </c>
      <c s="39"/>
      <c s="80">
        <f>H30</f>
        <v>4118.3000000000002</v>
      </c>
    </row>
    <row r="30" spans="1:8" ht="12">
      <c r="A30" s="38" t="s">
        <v>149</v>
      </c>
      <c s="38"/>
      <c s="39" t="s">
        <v>39</v>
      </c>
      <c s="39" t="s">
        <v>41</v>
      </c>
      <c s="41" t="s">
        <v>153</v>
      </c>
      <c s="39" t="s">
        <v>150</v>
      </c>
      <c s="39"/>
      <c s="80">
        <f>H31+H32</f>
        <v>4118.3000000000002</v>
      </c>
    </row>
    <row r="31" spans="1:8" ht="12">
      <c r="A31" s="38" t="s">
        <v>285</v>
      </c>
      <c s="38"/>
      <c s="39" t="s">
        <v>39</v>
      </c>
      <c s="39" t="s">
        <v>41</v>
      </c>
      <c s="41" t="s">
        <v>153</v>
      </c>
      <c s="39" t="s">
        <v>3</v>
      </c>
      <c s="39" t="s">
        <v>4</v>
      </c>
      <c s="80">
        <v>3163.0999999999999</v>
      </c>
    </row>
    <row r="32" spans="1:8" ht="36">
      <c r="A32" s="38" t="s">
        <v>286</v>
      </c>
      <c s="38"/>
      <c s="39" t="s">
        <v>39</v>
      </c>
      <c s="39" t="s">
        <v>41</v>
      </c>
      <c s="41" t="s">
        <v>153</v>
      </c>
      <c s="39" t="s">
        <v>5</v>
      </c>
      <c s="39" t="s">
        <v>6</v>
      </c>
      <c s="80">
        <v>955.20000000000005</v>
      </c>
    </row>
    <row r="33" spans="1:8" ht="24">
      <c r="A33" s="38" t="s">
        <v>154</v>
      </c>
      <c s="38"/>
      <c s="39" t="s">
        <v>39</v>
      </c>
      <c s="39" t="s">
        <v>41</v>
      </c>
      <c s="41" t="s">
        <v>153</v>
      </c>
      <c s="39" t="s">
        <v>155</v>
      </c>
      <c s="39"/>
      <c s="80">
        <f>SUM(H34)</f>
        <v>277.5</v>
      </c>
    </row>
    <row r="34" spans="1:8" ht="24">
      <c r="A34" s="38" t="s">
        <v>156</v>
      </c>
      <c s="38"/>
      <c s="39" t="s">
        <v>39</v>
      </c>
      <c s="39" t="s">
        <v>41</v>
      </c>
      <c s="41" t="s">
        <v>153</v>
      </c>
      <c s="39" t="s">
        <v>157</v>
      </c>
      <c s="39"/>
      <c s="80">
        <f>H35</f>
        <v>277.5</v>
      </c>
    </row>
    <row r="35" spans="1:8" ht="12">
      <c r="A35" s="38" t="s">
        <v>289</v>
      </c>
      <c s="38"/>
      <c s="39" t="s">
        <v>39</v>
      </c>
      <c s="39" t="s">
        <v>41</v>
      </c>
      <c s="41" t="s">
        <v>153</v>
      </c>
      <c s="39" t="s">
        <v>7</v>
      </c>
      <c s="39"/>
      <c s="80">
        <v>277.5</v>
      </c>
    </row>
    <row r="36" spans="1:8" ht="12">
      <c r="A36" s="38" t="s">
        <v>159</v>
      </c>
      <c s="56"/>
      <c s="39" t="s">
        <v>39</v>
      </c>
      <c s="39" t="s">
        <v>41</v>
      </c>
      <c s="41" t="s">
        <v>153</v>
      </c>
      <c s="39" t="s">
        <v>83</v>
      </c>
      <c s="39"/>
      <c s="80">
        <f>H37</f>
        <v>12.499999999999998</v>
      </c>
    </row>
    <row r="37" spans="1:8" ht="12">
      <c r="A37" s="38" t="s">
        <v>290</v>
      </c>
      <c s="56"/>
      <c s="39" t="s">
        <v>39</v>
      </c>
      <c s="39" t="s">
        <v>41</v>
      </c>
      <c s="41" t="s">
        <v>153</v>
      </c>
      <c s="39" t="s">
        <v>124</v>
      </c>
      <c s="39"/>
      <c s="80">
        <f>H38+H39+H40</f>
        <v>12.499999999999998</v>
      </c>
    </row>
    <row r="38" spans="1:8" ht="12">
      <c r="A38" s="38" t="s">
        <v>123</v>
      </c>
      <c s="56"/>
      <c s="39" t="s">
        <v>39</v>
      </c>
      <c s="39" t="s">
        <v>41</v>
      </c>
      <c s="41" t="s">
        <v>153</v>
      </c>
      <c s="39" t="s">
        <v>11</v>
      </c>
      <c s="39"/>
      <c s="80">
        <v>2.2999999999999998</v>
      </c>
    </row>
    <row r="39" spans="1:8" ht="12">
      <c r="A39" s="38" t="s">
        <v>291</v>
      </c>
      <c s="56"/>
      <c s="39" t="s">
        <v>39</v>
      </c>
      <c s="39" t="s">
        <v>41</v>
      </c>
      <c s="41" t="s">
        <v>153</v>
      </c>
      <c s="39" t="s">
        <v>12</v>
      </c>
      <c s="39"/>
      <c s="80">
        <v>10.1</v>
      </c>
    </row>
    <row r="40" spans="1:8" ht="12">
      <c r="A40" s="38" t="s">
        <v>292</v>
      </c>
      <c s="56"/>
      <c s="39" t="s">
        <v>39</v>
      </c>
      <c s="39" t="s">
        <v>41</v>
      </c>
      <c s="41" t="s">
        <v>153</v>
      </c>
      <c s="39" t="s">
        <v>14</v>
      </c>
      <c s="39"/>
      <c s="80">
        <v>0.10000000000000001</v>
      </c>
    </row>
    <row r="41" spans="1:8" ht="12">
      <c r="A41" s="38" t="s">
        <v>160</v>
      </c>
      <c s="56"/>
      <c s="39" t="s">
        <v>39</v>
      </c>
      <c s="39" t="s">
        <v>42</v>
      </c>
      <c s="39"/>
      <c s="39"/>
      <c s="39"/>
      <c s="80">
        <f>H42</f>
        <v>291</v>
      </c>
    </row>
    <row r="42" spans="1:8" ht="12">
      <c r="A42" s="38" t="s">
        <v>161</v>
      </c>
      <c s="56"/>
      <c s="39" t="s">
        <v>39</v>
      </c>
      <c s="39" t="s">
        <v>42</v>
      </c>
      <c s="39" t="s">
        <v>162</v>
      </c>
      <c s="39"/>
      <c s="39"/>
      <c s="80">
        <f>H43</f>
        <v>291</v>
      </c>
    </row>
    <row r="43" spans="1:8" ht="24">
      <c r="A43" s="38" t="s">
        <v>163</v>
      </c>
      <c s="56"/>
      <c s="39" t="s">
        <v>39</v>
      </c>
      <c s="39" t="s">
        <v>42</v>
      </c>
      <c s="39" t="s">
        <v>16</v>
      </c>
      <c s="39"/>
      <c s="39"/>
      <c s="80">
        <f>H44</f>
        <v>291</v>
      </c>
    </row>
    <row r="44" spans="1:8" ht="12">
      <c r="A44" s="38" t="s">
        <v>159</v>
      </c>
      <c s="56"/>
      <c s="39" t="s">
        <v>39</v>
      </c>
      <c s="39" t="s">
        <v>42</v>
      </c>
      <c s="39" t="s">
        <v>16</v>
      </c>
      <c s="39" t="s">
        <v>83</v>
      </c>
      <c s="39"/>
      <c s="80">
        <f>H45</f>
        <v>291</v>
      </c>
    </row>
    <row r="45" spans="1:8" ht="12">
      <c r="A45" s="38" t="s">
        <v>126</v>
      </c>
      <c s="56"/>
      <c s="39" t="s">
        <v>39</v>
      </c>
      <c s="39" t="s">
        <v>42</v>
      </c>
      <c s="39" t="s">
        <v>16</v>
      </c>
      <c s="39" t="s">
        <v>15</v>
      </c>
      <c s="39"/>
      <c s="80">
        <v>291</v>
      </c>
    </row>
    <row r="46" spans="1:8" ht="12">
      <c r="A46" s="53" t="s">
        <v>164</v>
      </c>
      <c s="63"/>
      <c s="39" t="s">
        <v>39</v>
      </c>
      <c s="39" t="s">
        <v>43</v>
      </c>
      <c s="39"/>
      <c s="39"/>
      <c s="40"/>
      <c s="80">
        <f>SUM(H47)</f>
        <v>10</v>
      </c>
    </row>
    <row r="47" spans="1:8" ht="24">
      <c r="A47" s="58" t="s">
        <v>165</v>
      </c>
      <c s="63"/>
      <c s="39" t="s">
        <v>39</v>
      </c>
      <c s="39" t="s">
        <v>43</v>
      </c>
      <c s="39" t="s">
        <v>17</v>
      </c>
      <c s="39"/>
      <c s="40"/>
      <c s="80">
        <f>SUM(H48)</f>
        <v>10</v>
      </c>
    </row>
    <row r="48" spans="1:8" ht="12">
      <c r="A48" s="53" t="s">
        <v>166</v>
      </c>
      <c s="63"/>
      <c s="39" t="s">
        <v>39</v>
      </c>
      <c s="39" t="s">
        <v>43</v>
      </c>
      <c s="39" t="s">
        <v>17</v>
      </c>
      <c s="39"/>
      <c s="40"/>
      <c s="80">
        <f>SUM(H49)</f>
        <v>10</v>
      </c>
    </row>
    <row r="49" spans="1:8" ht="12">
      <c r="A49" s="53" t="s">
        <v>159</v>
      </c>
      <c s="63"/>
      <c s="39" t="s">
        <v>39</v>
      </c>
      <c s="39" t="s">
        <v>43</v>
      </c>
      <c s="39" t="s">
        <v>17</v>
      </c>
      <c s="39" t="s">
        <v>83</v>
      </c>
      <c s="40"/>
      <c s="80">
        <f>SUM(H50)</f>
        <v>10</v>
      </c>
    </row>
    <row r="50" spans="1:8" ht="12">
      <c r="A50" s="53" t="s">
        <v>128</v>
      </c>
      <c s="63"/>
      <c s="39" t="s">
        <v>39</v>
      </c>
      <c s="39" t="s">
        <v>43</v>
      </c>
      <c s="39" t="s">
        <v>17</v>
      </c>
      <c s="39" t="s">
        <v>18</v>
      </c>
      <c s="40"/>
      <c s="80">
        <v>10</v>
      </c>
    </row>
    <row r="51" spans="1:8" ht="12">
      <c r="A51" s="38" t="s">
        <v>129</v>
      </c>
      <c s="56"/>
      <c s="39" t="s">
        <v>39</v>
      </c>
      <c s="39" t="s">
        <v>44</v>
      </c>
      <c s="39"/>
      <c s="39"/>
      <c s="39"/>
      <c s="80">
        <f>H52+H68+H72+H64+H66</f>
        <v>612.89999999999998</v>
      </c>
    </row>
    <row r="52" spans="1:8" ht="24">
      <c r="A52" s="38" t="s">
        <v>293</v>
      </c>
      <c s="56"/>
      <c s="39" t="s">
        <v>39</v>
      </c>
      <c s="39" t="s">
        <v>44</v>
      </c>
      <c s="45">
        <v>6180000000</v>
      </c>
      <c s="39"/>
      <c s="39"/>
      <c s="80">
        <f>H53</f>
        <v>504.5</v>
      </c>
    </row>
    <row r="53" spans="1:8" ht="12">
      <c r="A53" s="38" t="s">
        <v>167</v>
      </c>
      <c s="56"/>
      <c s="39" t="s">
        <v>39</v>
      </c>
      <c s="39" t="s">
        <v>44</v>
      </c>
      <c s="45">
        <v>6180090000</v>
      </c>
      <c s="39"/>
      <c s="39"/>
      <c s="80">
        <f>H56+H57+H61</f>
        <v>504.5</v>
      </c>
    </row>
    <row r="54" spans="1:8" ht="24">
      <c r="A54" s="38" t="s">
        <v>154</v>
      </c>
      <c s="56"/>
      <c s="39" t="s">
        <v>39</v>
      </c>
      <c s="39" t="s">
        <v>44</v>
      </c>
      <c s="45">
        <v>6180090010</v>
      </c>
      <c s="39" t="s">
        <v>155</v>
      </c>
      <c s="39"/>
      <c s="80">
        <f>SUM(H55)</f>
        <v>479.80000000000001</v>
      </c>
    </row>
    <row r="55" spans="1:8" ht="24">
      <c r="A55" s="38" t="s">
        <v>156</v>
      </c>
      <c s="56"/>
      <c s="39" t="s">
        <v>39</v>
      </c>
      <c s="39" t="s">
        <v>44</v>
      </c>
      <c s="45">
        <v>6180090010</v>
      </c>
      <c s="39" t="s">
        <v>157</v>
      </c>
      <c s="39"/>
      <c s="80">
        <f>SUM(H56)</f>
        <v>479.80000000000001</v>
      </c>
    </row>
    <row r="56" spans="1:9" ht="12">
      <c r="A56" s="38" t="s">
        <v>289</v>
      </c>
      <c s="56"/>
      <c s="39" t="s">
        <v>39</v>
      </c>
      <c s="39" t="s">
        <v>44</v>
      </c>
      <c s="45">
        <v>6180090010</v>
      </c>
      <c s="39" t="s">
        <v>7</v>
      </c>
      <c s="39"/>
      <c s="258">
        <v>479.80000000000001</v>
      </c>
      <c s="189"/>
    </row>
    <row r="57" spans="1:8" ht="12">
      <c r="A57" s="38" t="s">
        <v>159</v>
      </c>
      <c s="56"/>
      <c s="39" t="s">
        <v>39</v>
      </c>
      <c s="39" t="s">
        <v>44</v>
      </c>
      <c s="45">
        <v>6180090010</v>
      </c>
      <c s="39" t="s">
        <v>83</v>
      </c>
      <c s="39"/>
      <c s="80">
        <f>SUM(H58)</f>
        <v>4.7000000000000002</v>
      </c>
    </row>
    <row r="58" spans="1:8" ht="12">
      <c r="A58" s="38" t="s">
        <v>290</v>
      </c>
      <c s="56"/>
      <c s="39" t="s">
        <v>39</v>
      </c>
      <c s="39" t="s">
        <v>44</v>
      </c>
      <c s="45">
        <v>6180090010</v>
      </c>
      <c s="39" t="s">
        <v>124</v>
      </c>
      <c s="39"/>
      <c s="80">
        <f>H59+H60</f>
        <v>4.7000000000000002</v>
      </c>
    </row>
    <row r="59" spans="1:8" ht="12">
      <c r="A59" s="38" t="s">
        <v>123</v>
      </c>
      <c s="56"/>
      <c s="39" t="s">
        <v>39</v>
      </c>
      <c s="39" t="s">
        <v>44</v>
      </c>
      <c s="45">
        <v>6180090010</v>
      </c>
      <c s="39" t="s">
        <v>11</v>
      </c>
      <c s="39"/>
      <c s="80">
        <v>0</v>
      </c>
    </row>
    <row r="60" spans="1:8" ht="12">
      <c r="A60" s="38" t="s">
        <v>292</v>
      </c>
      <c s="56"/>
      <c s="39" t="s">
        <v>39</v>
      </c>
      <c s="39" t="s">
        <v>44</v>
      </c>
      <c s="45">
        <v>6180090010</v>
      </c>
      <c s="39" t="s">
        <v>14</v>
      </c>
      <c s="39"/>
      <c s="80">
        <v>4.7000000000000002</v>
      </c>
    </row>
    <row r="61" spans="1:8" ht="24">
      <c r="A61" s="254" t="s">
        <v>154</v>
      </c>
      <c s="255"/>
      <c s="256" t="s">
        <v>39</v>
      </c>
      <c s="256" t="s">
        <v>44</v>
      </c>
      <c s="257">
        <v>6180090030</v>
      </c>
      <c s="256" t="s">
        <v>155</v>
      </c>
      <c s="256"/>
      <c s="258">
        <f>SUM(H62)</f>
        <v>20</v>
      </c>
    </row>
    <row r="62" spans="1:8" ht="24">
      <c r="A62" s="254" t="s">
        <v>156</v>
      </c>
      <c s="255"/>
      <c s="256" t="s">
        <v>39</v>
      </c>
      <c s="256" t="s">
        <v>44</v>
      </c>
      <c s="257">
        <v>6180090030</v>
      </c>
      <c s="256" t="s">
        <v>157</v>
      </c>
      <c s="256" t="s">
        <v>158</v>
      </c>
      <c s="258">
        <f>H63</f>
        <v>20</v>
      </c>
    </row>
    <row r="63" spans="1:8" ht="12">
      <c r="A63" s="254" t="s">
        <v>294</v>
      </c>
      <c s="255"/>
      <c s="256" t="s">
        <v>39</v>
      </c>
      <c s="256" t="s">
        <v>44</v>
      </c>
      <c s="257">
        <v>6180090030</v>
      </c>
      <c s="256" t="s">
        <v>7</v>
      </c>
      <c s="256" t="s">
        <v>158</v>
      </c>
      <c s="258">
        <v>20</v>
      </c>
    </row>
    <row r="64" spans="1:8" ht="12">
      <c r="A64" s="38" t="s">
        <v>189</v>
      </c>
      <c s="56"/>
      <c s="39" t="s">
        <v>39</v>
      </c>
      <c s="39" t="s">
        <v>44</v>
      </c>
      <c s="45">
        <v>6180000401</v>
      </c>
      <c s="39" t="s">
        <v>90</v>
      </c>
      <c s="39"/>
      <c s="80">
        <f>H65</f>
        <v>71.400000000000006</v>
      </c>
    </row>
    <row r="65" spans="1:8" ht="12">
      <c r="A65" s="38" t="s">
        <v>190</v>
      </c>
      <c s="56"/>
      <c s="39" t="s">
        <v>39</v>
      </c>
      <c s="39" t="s">
        <v>44</v>
      </c>
      <c s="45">
        <v>6180000401</v>
      </c>
      <c s="39" t="s">
        <v>13</v>
      </c>
      <c s="39"/>
      <c s="80">
        <v>71.400000000000006</v>
      </c>
    </row>
    <row r="66" spans="1:8" ht="12">
      <c r="A66" s="38" t="s">
        <v>189</v>
      </c>
      <c s="56"/>
      <c s="39" t="s">
        <v>39</v>
      </c>
      <c s="39" t="s">
        <v>44</v>
      </c>
      <c s="45">
        <v>6180000402</v>
      </c>
      <c s="39" t="s">
        <v>90</v>
      </c>
      <c s="39"/>
      <c s="80">
        <f>H67</f>
        <v>0</v>
      </c>
    </row>
    <row r="67" spans="1:8" ht="12">
      <c r="A67" s="38" t="s">
        <v>190</v>
      </c>
      <c s="56"/>
      <c s="39" t="s">
        <v>39</v>
      </c>
      <c s="39" t="s">
        <v>44</v>
      </c>
      <c s="45">
        <v>6180000402</v>
      </c>
      <c s="39" t="s">
        <v>13</v>
      </c>
      <c s="39"/>
      <c s="80">
        <v>0</v>
      </c>
    </row>
    <row r="68" spans="1:8" ht="24">
      <c r="A68" s="38" t="s">
        <v>133</v>
      </c>
      <c s="56"/>
      <c s="39" t="s">
        <v>39</v>
      </c>
      <c s="39" t="s">
        <v>44</v>
      </c>
      <c s="39" t="s">
        <v>19</v>
      </c>
      <c s="39"/>
      <c s="39"/>
      <c s="80">
        <f>H71</f>
        <v>33</v>
      </c>
    </row>
    <row r="69" spans="1:8" ht="24">
      <c r="A69" s="38" t="s">
        <v>154</v>
      </c>
      <c s="56"/>
      <c s="39" t="s">
        <v>39</v>
      </c>
      <c s="39" t="s">
        <v>44</v>
      </c>
      <c s="39" t="s">
        <v>19</v>
      </c>
      <c s="39" t="s">
        <v>155</v>
      </c>
      <c s="39"/>
      <c s="80">
        <f>SUM(H71)</f>
        <v>33</v>
      </c>
    </row>
    <row r="70" spans="1:8" ht="24">
      <c r="A70" s="38" t="s">
        <v>156</v>
      </c>
      <c s="56"/>
      <c s="39" t="s">
        <v>39</v>
      </c>
      <c s="39" t="s">
        <v>44</v>
      </c>
      <c s="39" t="s">
        <v>19</v>
      </c>
      <c s="39" t="s">
        <v>157</v>
      </c>
      <c s="39"/>
      <c s="80">
        <f>SUM(H71)</f>
        <v>33</v>
      </c>
    </row>
    <row r="71" spans="1:8" ht="12">
      <c r="A71" s="38" t="s">
        <v>289</v>
      </c>
      <c s="56"/>
      <c s="39" t="s">
        <v>39</v>
      </c>
      <c s="39" t="s">
        <v>44</v>
      </c>
      <c s="39" t="s">
        <v>19</v>
      </c>
      <c s="39" t="s">
        <v>7</v>
      </c>
      <c s="39"/>
      <c s="80">
        <v>33</v>
      </c>
    </row>
    <row r="72" spans="1:8" ht="12">
      <c r="A72" s="38" t="s">
        <v>295</v>
      </c>
      <c s="56"/>
      <c s="39" t="s">
        <v>39</v>
      </c>
      <c s="39" t="s">
        <v>44</v>
      </c>
      <c s="39" t="s">
        <v>168</v>
      </c>
      <c s="39"/>
      <c s="39"/>
      <c s="80">
        <f>H73+H89+H81+H85+H77</f>
        <v>4</v>
      </c>
    </row>
    <row r="73" spans="1:8" ht="36">
      <c r="A73" s="246" t="s">
        <v>401</v>
      </c>
      <c s="56"/>
      <c s="39" t="s">
        <v>39</v>
      </c>
      <c s="39" t="s">
        <v>44</v>
      </c>
      <c s="39" t="s">
        <v>403</v>
      </c>
      <c s="39"/>
      <c s="39"/>
      <c s="80">
        <f>H74</f>
        <v>0</v>
      </c>
    </row>
    <row r="74" spans="1:8" ht="24">
      <c r="A74" s="38" t="s">
        <v>154</v>
      </c>
      <c s="56"/>
      <c s="39" t="s">
        <v>39</v>
      </c>
      <c s="39" t="s">
        <v>44</v>
      </c>
      <c s="39" t="s">
        <v>403</v>
      </c>
      <c s="39" t="s">
        <v>155</v>
      </c>
      <c s="39"/>
      <c s="80">
        <f>H75</f>
        <v>0</v>
      </c>
    </row>
    <row r="75" spans="1:8" ht="24">
      <c r="A75" s="38" t="s">
        <v>156</v>
      </c>
      <c s="56"/>
      <c s="39" t="s">
        <v>39</v>
      </c>
      <c s="39" t="s">
        <v>44</v>
      </c>
      <c s="39" t="s">
        <v>403</v>
      </c>
      <c s="39" t="s">
        <v>157</v>
      </c>
      <c s="39" t="s">
        <v>10</v>
      </c>
      <c s="80">
        <f>H76</f>
        <v>0</v>
      </c>
    </row>
    <row r="76" spans="1:8" ht="12">
      <c r="A76" s="38" t="s">
        <v>289</v>
      </c>
      <c s="56"/>
      <c s="39" t="s">
        <v>39</v>
      </c>
      <c s="39" t="s">
        <v>44</v>
      </c>
      <c s="39" t="s">
        <v>403</v>
      </c>
      <c s="39" t="s">
        <v>7</v>
      </c>
      <c s="39" t="s">
        <v>10</v>
      </c>
      <c s="80">
        <v>0</v>
      </c>
    </row>
    <row r="77" spans="1:8" ht="24">
      <c r="A77" s="251" t="s">
        <v>406</v>
      </c>
      <c s="56"/>
      <c s="39" t="s">
        <v>39</v>
      </c>
      <c s="39" t="s">
        <v>44</v>
      </c>
      <c s="39" t="s">
        <v>404</v>
      </c>
      <c s="39"/>
      <c s="39"/>
      <c s="80">
        <f>H78</f>
        <v>4</v>
      </c>
    </row>
    <row r="78" spans="1:8" ht="24">
      <c r="A78" s="38" t="s">
        <v>154</v>
      </c>
      <c s="56"/>
      <c s="39" t="s">
        <v>39</v>
      </c>
      <c s="39" t="s">
        <v>44</v>
      </c>
      <c s="39" t="s">
        <v>404</v>
      </c>
      <c s="39" t="s">
        <v>155</v>
      </c>
      <c s="39"/>
      <c s="80">
        <f>H79</f>
        <v>4</v>
      </c>
    </row>
    <row r="79" spans="1:8" ht="24">
      <c r="A79" s="38" t="s">
        <v>156</v>
      </c>
      <c s="56"/>
      <c s="39" t="s">
        <v>39</v>
      </c>
      <c s="39" t="s">
        <v>44</v>
      </c>
      <c s="39" t="s">
        <v>404</v>
      </c>
      <c s="39" t="s">
        <v>157</v>
      </c>
      <c s="39"/>
      <c s="80">
        <f>H80</f>
        <v>4</v>
      </c>
    </row>
    <row r="80" spans="1:8" ht="12">
      <c r="A80" s="38" t="s">
        <v>289</v>
      </c>
      <c s="56"/>
      <c s="39" t="s">
        <v>39</v>
      </c>
      <c s="39" t="s">
        <v>44</v>
      </c>
      <c s="39" t="s">
        <v>404</v>
      </c>
      <c s="39" t="s">
        <v>7</v>
      </c>
      <c s="39"/>
      <c s="80">
        <v>4</v>
      </c>
    </row>
    <row r="81" spans="1:8" ht="36" hidden="1">
      <c r="A81" s="246" t="s">
        <v>347</v>
      </c>
      <c s="56"/>
      <c s="39" t="s">
        <v>39</v>
      </c>
      <c s="39" t="s">
        <v>44</v>
      </c>
      <c s="39" t="s">
        <v>397</v>
      </c>
      <c s="39"/>
      <c s="39"/>
      <c s="80">
        <f>H82</f>
        <v>0</v>
      </c>
    </row>
    <row r="82" spans="1:8" ht="24" hidden="1">
      <c r="A82" s="38" t="s">
        <v>154</v>
      </c>
      <c s="56"/>
      <c s="39" t="s">
        <v>39</v>
      </c>
      <c s="39" t="s">
        <v>44</v>
      </c>
      <c s="39" t="s">
        <v>397</v>
      </c>
      <c s="39" t="s">
        <v>155</v>
      </c>
      <c s="39"/>
      <c s="80">
        <f>H83</f>
        <v>0</v>
      </c>
    </row>
    <row r="83" spans="1:8" ht="24" hidden="1">
      <c r="A83" s="38" t="s">
        <v>156</v>
      </c>
      <c s="56"/>
      <c s="39" t="s">
        <v>39</v>
      </c>
      <c s="39" t="s">
        <v>44</v>
      </c>
      <c s="39" t="s">
        <v>397</v>
      </c>
      <c s="39" t="s">
        <v>157</v>
      </c>
      <c s="39"/>
      <c s="80">
        <f>H84</f>
        <v>0</v>
      </c>
    </row>
    <row r="84" spans="1:8" ht="12" hidden="1">
      <c r="A84" s="38" t="s">
        <v>289</v>
      </c>
      <c s="56"/>
      <c s="39" t="s">
        <v>39</v>
      </c>
      <c s="39" t="s">
        <v>44</v>
      </c>
      <c s="39" t="s">
        <v>397</v>
      </c>
      <c s="39" t="s">
        <v>7</v>
      </c>
      <c s="39"/>
      <c s="80">
        <v>0</v>
      </c>
    </row>
    <row r="85" spans="1:8" ht="36" hidden="1">
      <c r="A85" s="246" t="s">
        <v>348</v>
      </c>
      <c s="56"/>
      <c s="39" t="s">
        <v>39</v>
      </c>
      <c s="39" t="s">
        <v>44</v>
      </c>
      <c s="39" t="s">
        <v>398</v>
      </c>
      <c s="39"/>
      <c s="39"/>
      <c s="80">
        <f>H86</f>
        <v>0</v>
      </c>
    </row>
    <row r="86" spans="1:8" ht="24" hidden="1">
      <c r="A86" s="38" t="s">
        <v>154</v>
      </c>
      <c s="56"/>
      <c s="39" t="s">
        <v>39</v>
      </c>
      <c s="39" t="s">
        <v>44</v>
      </c>
      <c s="39" t="s">
        <v>398</v>
      </c>
      <c s="39" t="s">
        <v>155</v>
      </c>
      <c s="39"/>
      <c s="80">
        <f>H87</f>
        <v>0</v>
      </c>
    </row>
    <row r="87" spans="1:8" ht="24" hidden="1">
      <c r="A87" s="38" t="s">
        <v>156</v>
      </c>
      <c s="56"/>
      <c s="39" t="s">
        <v>39</v>
      </c>
      <c s="39" t="s">
        <v>44</v>
      </c>
      <c s="39" t="s">
        <v>398</v>
      </c>
      <c s="39" t="s">
        <v>157</v>
      </c>
      <c s="39"/>
      <c s="80">
        <f>H88</f>
        <v>0</v>
      </c>
    </row>
    <row r="88" spans="1:8" ht="12" hidden="1">
      <c r="A88" s="38" t="s">
        <v>289</v>
      </c>
      <c s="56"/>
      <c s="39" t="s">
        <v>39</v>
      </c>
      <c s="39" t="s">
        <v>44</v>
      </c>
      <c s="39" t="s">
        <v>398</v>
      </c>
      <c s="39" t="s">
        <v>7</v>
      </c>
      <c s="39"/>
      <c s="80">
        <v>0</v>
      </c>
    </row>
    <row r="89" spans="1:8" ht="36" hidden="1">
      <c r="A89" s="60" t="s">
        <v>335</v>
      </c>
      <c s="56"/>
      <c s="39" t="s">
        <v>39</v>
      </c>
      <c s="39" t="s">
        <v>44</v>
      </c>
      <c s="39" t="s">
        <v>338</v>
      </c>
      <c s="39"/>
      <c s="39"/>
      <c s="80">
        <f>H90</f>
        <v>0</v>
      </c>
    </row>
    <row r="90" spans="1:8" ht="24" hidden="1">
      <c r="A90" s="38" t="s">
        <v>154</v>
      </c>
      <c s="56"/>
      <c s="39" t="s">
        <v>39</v>
      </c>
      <c s="39" t="s">
        <v>44</v>
      </c>
      <c s="39" t="s">
        <v>338</v>
      </c>
      <c s="39" t="s">
        <v>155</v>
      </c>
      <c s="39"/>
      <c s="80">
        <f>H91</f>
        <v>0</v>
      </c>
    </row>
    <row r="91" spans="1:8" ht="24" hidden="1">
      <c r="A91" s="38" t="s">
        <v>156</v>
      </c>
      <c s="56"/>
      <c s="39" t="s">
        <v>39</v>
      </c>
      <c s="39" t="s">
        <v>44</v>
      </c>
      <c s="39" t="s">
        <v>338</v>
      </c>
      <c s="39" t="s">
        <v>157</v>
      </c>
      <c s="39" t="s">
        <v>10</v>
      </c>
      <c s="80">
        <f>H92</f>
        <v>0</v>
      </c>
    </row>
    <row r="92" spans="1:8" ht="12" hidden="1">
      <c r="A92" s="38" t="s">
        <v>289</v>
      </c>
      <c s="56"/>
      <c s="39" t="s">
        <v>39</v>
      </c>
      <c s="39" t="s">
        <v>44</v>
      </c>
      <c s="39" t="s">
        <v>338</v>
      </c>
      <c s="39" t="s">
        <v>7</v>
      </c>
      <c s="39" t="s">
        <v>10</v>
      </c>
      <c s="80">
        <v>0</v>
      </c>
    </row>
    <row r="93" spans="1:8" s="62" customFormat="1" ht="15">
      <c r="A93" s="151" t="s">
        <v>134</v>
      </c>
      <c s="152"/>
      <c s="153" t="s">
        <v>40</v>
      </c>
      <c s="153" t="s">
        <v>67</v>
      </c>
      <c s="153"/>
      <c s="153"/>
      <c s="153"/>
      <c s="154">
        <f>H94</f>
        <v>581.89999999999998</v>
      </c>
    </row>
    <row r="94" spans="1:8" ht="12">
      <c r="A94" s="38" t="s">
        <v>135</v>
      </c>
      <c s="56"/>
      <c s="39" t="s">
        <v>40</v>
      </c>
      <c s="39" t="s">
        <v>45</v>
      </c>
      <c s="39"/>
      <c s="39"/>
      <c s="39"/>
      <c s="80">
        <f>SUM(H95)</f>
        <v>581.89999999999998</v>
      </c>
    </row>
    <row r="95" spans="1:8" ht="24">
      <c r="A95" s="38" t="s">
        <v>169</v>
      </c>
      <c s="56"/>
      <c s="39" t="s">
        <v>40</v>
      </c>
      <c s="39" t="s">
        <v>45</v>
      </c>
      <c s="39" t="s">
        <v>20</v>
      </c>
      <c s="39"/>
      <c s="39"/>
      <c s="80">
        <f>SUM(H96)</f>
        <v>581.89999999999998</v>
      </c>
    </row>
    <row r="96" spans="1:8" ht="36">
      <c r="A96" s="38" t="s">
        <v>147</v>
      </c>
      <c s="56"/>
      <c s="39" t="s">
        <v>40</v>
      </c>
      <c s="39" t="s">
        <v>45</v>
      </c>
      <c s="39" t="s">
        <v>20</v>
      </c>
      <c s="39" t="s">
        <v>148</v>
      </c>
      <c s="39"/>
      <c s="80">
        <f>SUM(H97)</f>
        <v>581.89999999999998</v>
      </c>
    </row>
    <row r="97" spans="1:8" ht="12">
      <c r="A97" s="38" t="s">
        <v>149</v>
      </c>
      <c s="56"/>
      <c s="39" t="s">
        <v>40</v>
      </c>
      <c s="39" t="s">
        <v>45</v>
      </c>
      <c s="39" t="s">
        <v>20</v>
      </c>
      <c s="39" t="s">
        <v>150</v>
      </c>
      <c s="39"/>
      <c s="80">
        <f>H98+H99</f>
        <v>581.89999999999998</v>
      </c>
    </row>
    <row r="98" spans="1:8" ht="12">
      <c r="A98" s="38" t="s">
        <v>285</v>
      </c>
      <c s="56"/>
      <c s="39" t="s">
        <v>40</v>
      </c>
      <c s="39" t="s">
        <v>45</v>
      </c>
      <c s="39" t="s">
        <v>20</v>
      </c>
      <c s="39" t="s">
        <v>3</v>
      </c>
      <c s="39" t="s">
        <v>4</v>
      </c>
      <c s="80">
        <v>446.89999999999998</v>
      </c>
    </row>
    <row r="99" spans="1:8" ht="36">
      <c r="A99" s="38" t="s">
        <v>286</v>
      </c>
      <c s="56"/>
      <c s="39" t="s">
        <v>40</v>
      </c>
      <c s="39" t="s">
        <v>45</v>
      </c>
      <c s="39" t="s">
        <v>20</v>
      </c>
      <c s="39" t="s">
        <v>5</v>
      </c>
      <c s="39" t="s">
        <v>6</v>
      </c>
      <c s="80">
        <v>135</v>
      </c>
    </row>
    <row r="100" spans="1:8" ht="25.5">
      <c r="A100" s="155" t="s">
        <v>296</v>
      </c>
      <c s="156"/>
      <c s="157" t="s">
        <v>45</v>
      </c>
      <c s="157" t="s">
        <v>67</v>
      </c>
      <c s="157"/>
      <c s="157"/>
      <c s="157"/>
      <c s="158">
        <f>H101+H107</f>
        <v>10</v>
      </c>
    </row>
    <row r="101" spans="1:8" ht="12">
      <c r="A101" s="38" t="s">
        <v>276</v>
      </c>
      <c s="56"/>
      <c s="39" t="s">
        <v>45</v>
      </c>
      <c s="39" t="s">
        <v>46</v>
      </c>
      <c s="39"/>
      <c s="39"/>
      <c s="39"/>
      <c s="80">
        <f>H102</f>
        <v>5</v>
      </c>
    </row>
    <row r="102" spans="1:8" ht="24">
      <c r="A102" s="38" t="s">
        <v>297</v>
      </c>
      <c s="56"/>
      <c s="39" t="s">
        <v>45</v>
      </c>
      <c s="39" t="s">
        <v>46</v>
      </c>
      <c s="39" t="s">
        <v>170</v>
      </c>
      <c s="39"/>
      <c s="39"/>
      <c s="80">
        <f>H103</f>
        <v>5</v>
      </c>
    </row>
    <row r="103" spans="1:8" ht="24">
      <c r="A103" s="38" t="s">
        <v>297</v>
      </c>
      <c s="56"/>
      <c s="39" t="s">
        <v>45</v>
      </c>
      <c s="39" t="s">
        <v>46</v>
      </c>
      <c s="39" t="s">
        <v>21</v>
      </c>
      <c s="39"/>
      <c s="39"/>
      <c s="80">
        <f>SUM(H104)</f>
        <v>5</v>
      </c>
    </row>
    <row r="104" spans="1:8" ht="24">
      <c r="A104" s="38" t="s">
        <v>154</v>
      </c>
      <c s="56"/>
      <c s="39" t="s">
        <v>45</v>
      </c>
      <c s="39" t="s">
        <v>46</v>
      </c>
      <c s="39" t="s">
        <v>21</v>
      </c>
      <c s="39" t="s">
        <v>155</v>
      </c>
      <c s="39"/>
      <c s="80">
        <f>SUM(H106)</f>
        <v>5</v>
      </c>
    </row>
    <row r="105" spans="1:8" ht="24">
      <c r="A105" s="38" t="s">
        <v>156</v>
      </c>
      <c s="56"/>
      <c s="39" t="s">
        <v>45</v>
      </c>
      <c s="39" t="s">
        <v>46</v>
      </c>
      <c s="39" t="s">
        <v>21</v>
      </c>
      <c s="39" t="s">
        <v>157</v>
      </c>
      <c s="39"/>
      <c s="80">
        <f>SUM(H106)</f>
        <v>5</v>
      </c>
    </row>
    <row r="106" spans="1:8" ht="12">
      <c r="A106" s="38" t="s">
        <v>289</v>
      </c>
      <c s="56"/>
      <c s="39" t="s">
        <v>45</v>
      </c>
      <c s="39" t="s">
        <v>46</v>
      </c>
      <c s="39" t="s">
        <v>21</v>
      </c>
      <c s="39" t="s">
        <v>7</v>
      </c>
      <c s="39"/>
      <c s="80">
        <v>5</v>
      </c>
    </row>
    <row r="107" spans="1:8" ht="24">
      <c r="A107" s="38" t="s">
        <v>277</v>
      </c>
      <c s="56"/>
      <c s="39" t="s">
        <v>45</v>
      </c>
      <c s="39" t="s">
        <v>47</v>
      </c>
      <c s="39"/>
      <c s="39"/>
      <c s="39"/>
      <c s="80">
        <f>H108</f>
        <v>5</v>
      </c>
    </row>
    <row r="108" spans="1:8" ht="12">
      <c r="A108" s="38" t="s">
        <v>298</v>
      </c>
      <c s="56"/>
      <c s="39" t="s">
        <v>45</v>
      </c>
      <c s="39" t="s">
        <v>47</v>
      </c>
      <c s="39" t="s">
        <v>171</v>
      </c>
      <c s="39"/>
      <c s="39"/>
      <c s="80">
        <f>H109</f>
        <v>5</v>
      </c>
    </row>
    <row r="109" spans="1:8" ht="12">
      <c r="A109" s="38" t="s">
        <v>298</v>
      </c>
      <c s="56"/>
      <c s="39" t="s">
        <v>45</v>
      </c>
      <c s="39" t="s">
        <v>47</v>
      </c>
      <c s="39" t="s">
        <v>22</v>
      </c>
      <c s="39"/>
      <c s="39"/>
      <c s="80">
        <f>H110</f>
        <v>5</v>
      </c>
    </row>
    <row r="110" spans="1:8" ht="24">
      <c r="A110" s="38" t="s">
        <v>154</v>
      </c>
      <c s="56"/>
      <c s="39" t="s">
        <v>45</v>
      </c>
      <c s="39" t="s">
        <v>47</v>
      </c>
      <c s="39" t="s">
        <v>22</v>
      </c>
      <c s="39" t="s">
        <v>155</v>
      </c>
      <c s="39"/>
      <c s="80">
        <f>H111</f>
        <v>5</v>
      </c>
    </row>
    <row r="111" spans="1:8" ht="24">
      <c r="A111" s="38" t="s">
        <v>156</v>
      </c>
      <c s="56"/>
      <c s="39" t="s">
        <v>45</v>
      </c>
      <c s="39" t="s">
        <v>47</v>
      </c>
      <c s="39" t="s">
        <v>22</v>
      </c>
      <c s="39" t="s">
        <v>157</v>
      </c>
      <c s="39"/>
      <c s="80">
        <f>H112</f>
        <v>5</v>
      </c>
    </row>
    <row r="112" spans="1:8" ht="12">
      <c r="A112" s="38" t="s">
        <v>289</v>
      </c>
      <c s="56"/>
      <c s="39" t="s">
        <v>45</v>
      </c>
      <c s="39" t="s">
        <v>47</v>
      </c>
      <c s="39" t="s">
        <v>22</v>
      </c>
      <c s="39" t="s">
        <v>7</v>
      </c>
      <c s="39"/>
      <c s="80">
        <v>5</v>
      </c>
    </row>
    <row r="113" spans="1:8" ht="12">
      <c r="A113" s="144" t="s">
        <v>300</v>
      </c>
      <c s="148"/>
      <c s="149" t="s">
        <v>41</v>
      </c>
      <c s="149" t="s">
        <v>67</v>
      </c>
      <c s="149"/>
      <c s="149"/>
      <c s="149"/>
      <c s="150">
        <f>H114+H125</f>
        <v>3031</v>
      </c>
    </row>
    <row r="114" spans="1:8" ht="12">
      <c r="A114" s="38" t="s">
        <v>24</v>
      </c>
      <c s="56"/>
      <c s="39" t="s">
        <v>41</v>
      </c>
      <c s="39" t="s">
        <v>46</v>
      </c>
      <c s="39"/>
      <c s="39"/>
      <c s="39"/>
      <c s="80">
        <f>SUM(H115)</f>
        <v>3011</v>
      </c>
    </row>
    <row r="115" spans="1:8" ht="12">
      <c r="A115" s="38" t="s">
        <v>139</v>
      </c>
      <c s="48"/>
      <c s="39" t="s">
        <v>41</v>
      </c>
      <c s="39" t="s">
        <v>46</v>
      </c>
      <c s="39" t="s">
        <v>168</v>
      </c>
      <c s="39"/>
      <c s="39"/>
      <c s="80">
        <f>SUM(H116)</f>
        <v>3011</v>
      </c>
    </row>
    <row r="116" spans="1:8" ht="24">
      <c r="A116" s="38" t="s">
        <v>172</v>
      </c>
      <c s="56"/>
      <c s="39" t="s">
        <v>41</v>
      </c>
      <c s="39" t="s">
        <v>46</v>
      </c>
      <c s="39" t="s">
        <v>23</v>
      </c>
      <c s="39"/>
      <c s="39"/>
      <c s="80">
        <f>H117+H121</f>
        <v>3011</v>
      </c>
    </row>
    <row r="117" spans="1:8" ht="24">
      <c r="A117" s="38" t="s">
        <v>154</v>
      </c>
      <c s="56"/>
      <c s="39" t="s">
        <v>41</v>
      </c>
      <c s="39" t="s">
        <v>46</v>
      </c>
      <c s="39" t="s">
        <v>23</v>
      </c>
      <c s="39" t="s">
        <v>155</v>
      </c>
      <c s="39"/>
      <c s="80">
        <f>H118</f>
        <v>2311</v>
      </c>
    </row>
    <row r="118" spans="1:8" ht="24">
      <c r="A118" s="38" t="s">
        <v>156</v>
      </c>
      <c s="56"/>
      <c s="39" t="s">
        <v>41</v>
      </c>
      <c s="39" t="s">
        <v>46</v>
      </c>
      <c s="39" t="s">
        <v>23</v>
      </c>
      <c s="39" t="s">
        <v>157</v>
      </c>
      <c s="39"/>
      <c s="80">
        <f>H119+H120</f>
        <v>2311</v>
      </c>
    </row>
    <row r="119" spans="1:8" ht="12">
      <c r="A119" s="38" t="s">
        <v>289</v>
      </c>
      <c s="56"/>
      <c s="39" t="s">
        <v>41</v>
      </c>
      <c s="39" t="s">
        <v>46</v>
      </c>
      <c s="39" t="s">
        <v>23</v>
      </c>
      <c s="39" t="s">
        <v>7</v>
      </c>
      <c s="39"/>
      <c s="80">
        <v>1561</v>
      </c>
    </row>
    <row r="120" spans="1:8" ht="12">
      <c r="A120" s="38" t="s">
        <v>336</v>
      </c>
      <c s="56"/>
      <c s="39" t="s">
        <v>41</v>
      </c>
      <c s="39" t="s">
        <v>46</v>
      </c>
      <c s="39" t="s">
        <v>23</v>
      </c>
      <c s="39" t="s">
        <v>337</v>
      </c>
      <c s="39"/>
      <c s="80">
        <v>750</v>
      </c>
    </row>
    <row r="121" spans="1:8" ht="24">
      <c r="A121" s="38" t="s">
        <v>173</v>
      </c>
      <c s="56"/>
      <c s="39" t="s">
        <v>41</v>
      </c>
      <c s="39" t="s">
        <v>46</v>
      </c>
      <c s="39" t="s">
        <v>25</v>
      </c>
      <c s="39"/>
      <c s="39"/>
      <c s="80">
        <f>H122</f>
        <v>700</v>
      </c>
    </row>
    <row r="122" spans="1:8" ht="24">
      <c r="A122" s="38" t="s">
        <v>154</v>
      </c>
      <c s="56"/>
      <c s="39" t="s">
        <v>41</v>
      </c>
      <c s="39" t="s">
        <v>46</v>
      </c>
      <c s="39" t="s">
        <v>25</v>
      </c>
      <c s="39" t="s">
        <v>155</v>
      </c>
      <c s="39"/>
      <c s="80">
        <f>H123</f>
        <v>700</v>
      </c>
    </row>
    <row r="123" spans="1:8" ht="24">
      <c r="A123" s="38" t="s">
        <v>156</v>
      </c>
      <c s="56"/>
      <c s="39" t="s">
        <v>41</v>
      </c>
      <c s="39" t="s">
        <v>46</v>
      </c>
      <c s="39" t="s">
        <v>25</v>
      </c>
      <c s="39" t="s">
        <v>157</v>
      </c>
      <c s="39"/>
      <c s="80">
        <f>H124</f>
        <v>700</v>
      </c>
    </row>
    <row r="124" spans="1:8" ht="12">
      <c r="A124" s="38" t="s">
        <v>289</v>
      </c>
      <c s="56"/>
      <c s="39" t="s">
        <v>41</v>
      </c>
      <c s="39" t="s">
        <v>46</v>
      </c>
      <c s="39" t="s">
        <v>25</v>
      </c>
      <c s="39" t="s">
        <v>7</v>
      </c>
      <c s="39"/>
      <c s="80">
        <v>700</v>
      </c>
    </row>
    <row r="125" spans="1:8" ht="12">
      <c r="A125" s="38" t="s">
        <v>137</v>
      </c>
      <c s="38"/>
      <c s="39" t="s">
        <v>41</v>
      </c>
      <c s="39" t="s">
        <v>48</v>
      </c>
      <c s="39"/>
      <c s="39"/>
      <c s="39"/>
      <c s="80">
        <f>SUM(H126)</f>
        <v>20</v>
      </c>
    </row>
    <row r="126" spans="1:8" ht="24">
      <c r="A126" s="38" t="s">
        <v>301</v>
      </c>
      <c s="38"/>
      <c s="39" t="s">
        <v>41</v>
      </c>
      <c s="39" t="s">
        <v>48</v>
      </c>
      <c s="39" t="s">
        <v>174</v>
      </c>
      <c s="39"/>
      <c s="39"/>
      <c s="80">
        <f>H127</f>
        <v>20</v>
      </c>
    </row>
    <row r="127" spans="1:8" ht="24">
      <c r="A127" s="38" t="s">
        <v>302</v>
      </c>
      <c s="38"/>
      <c s="39" t="s">
        <v>41</v>
      </c>
      <c s="39" t="s">
        <v>48</v>
      </c>
      <c s="39" t="s">
        <v>26</v>
      </c>
      <c s="39"/>
      <c s="39"/>
      <c s="80">
        <f>H128</f>
        <v>20</v>
      </c>
    </row>
    <row r="128" spans="1:8" ht="24">
      <c r="A128" s="38" t="s">
        <v>154</v>
      </c>
      <c s="56"/>
      <c s="39" t="s">
        <v>41</v>
      </c>
      <c s="39" t="s">
        <v>48</v>
      </c>
      <c s="39" t="s">
        <v>26</v>
      </c>
      <c s="39" t="s">
        <v>155</v>
      </c>
      <c s="39"/>
      <c s="80">
        <f>H129</f>
        <v>20</v>
      </c>
    </row>
    <row r="129" spans="1:8" ht="24">
      <c r="A129" s="38" t="s">
        <v>156</v>
      </c>
      <c s="56"/>
      <c s="39" t="s">
        <v>41</v>
      </c>
      <c s="39" t="s">
        <v>48</v>
      </c>
      <c s="39" t="s">
        <v>26</v>
      </c>
      <c s="39" t="s">
        <v>157</v>
      </c>
      <c s="39"/>
      <c s="80">
        <f>H130</f>
        <v>20</v>
      </c>
    </row>
    <row r="130" spans="1:8" ht="12">
      <c r="A130" s="38" t="s">
        <v>289</v>
      </c>
      <c s="56"/>
      <c s="39" t="s">
        <v>41</v>
      </c>
      <c s="39" t="s">
        <v>48</v>
      </c>
      <c s="39" t="s">
        <v>26</v>
      </c>
      <c s="39" t="s">
        <v>7</v>
      </c>
      <c s="39"/>
      <c s="80">
        <v>20</v>
      </c>
    </row>
    <row r="131" spans="1:8" ht="12">
      <c r="A131" s="144" t="s">
        <v>130</v>
      </c>
      <c s="56"/>
      <c s="149" t="s">
        <v>49</v>
      </c>
      <c s="149" t="s">
        <v>67</v>
      </c>
      <c s="149"/>
      <c s="149"/>
      <c s="149"/>
      <c s="150">
        <f>H132+H142</f>
        <v>931.20000000000005</v>
      </c>
    </row>
    <row r="132" spans="1:8" ht="12">
      <c r="A132" s="38" t="s">
        <v>132</v>
      </c>
      <c s="56"/>
      <c s="39" t="s">
        <v>49</v>
      </c>
      <c s="39" t="s">
        <v>40</v>
      </c>
      <c s="39"/>
      <c s="39"/>
      <c s="39"/>
      <c s="80">
        <f>H133+H139</f>
        <v>713</v>
      </c>
    </row>
    <row r="133" spans="1:8" ht="24">
      <c r="A133" s="38" t="s">
        <v>303</v>
      </c>
      <c s="61"/>
      <c s="39" t="s">
        <v>49</v>
      </c>
      <c s="39" t="s">
        <v>40</v>
      </c>
      <c s="45">
        <v>6840000000</v>
      </c>
      <c s="39"/>
      <c s="39"/>
      <c s="80">
        <f>H134</f>
        <v>700</v>
      </c>
    </row>
    <row r="134" spans="1:8" ht="12">
      <c r="A134" s="44" t="s">
        <v>304</v>
      </c>
      <c s="46"/>
      <c s="187" t="s">
        <v>49</v>
      </c>
      <c s="187" t="s">
        <v>40</v>
      </c>
      <c s="39" t="s">
        <v>27</v>
      </c>
      <c s="187"/>
      <c s="187"/>
      <c s="81">
        <f>H135</f>
        <v>700</v>
      </c>
    </row>
    <row r="135" spans="1:8" ht="24">
      <c r="A135" s="38" t="s">
        <v>154</v>
      </c>
      <c s="56"/>
      <c s="39" t="s">
        <v>49</v>
      </c>
      <c s="39" t="s">
        <v>40</v>
      </c>
      <c s="39" t="s">
        <v>27</v>
      </c>
      <c s="39" t="s">
        <v>155</v>
      </c>
      <c s="39"/>
      <c s="80">
        <f>SUM(H136)</f>
        <v>700</v>
      </c>
    </row>
    <row r="136" spans="1:8" ht="24">
      <c r="A136" s="38" t="s">
        <v>156</v>
      </c>
      <c s="56"/>
      <c s="39" t="s">
        <v>49</v>
      </c>
      <c s="39" t="s">
        <v>40</v>
      </c>
      <c s="39" t="s">
        <v>27</v>
      </c>
      <c s="39" t="s">
        <v>157</v>
      </c>
      <c s="39"/>
      <c s="80">
        <f>H137+H138</f>
        <v>700</v>
      </c>
    </row>
    <row r="137" spans="1:8" ht="12">
      <c r="A137" s="38" t="s">
        <v>289</v>
      </c>
      <c s="56"/>
      <c s="39" t="s">
        <v>49</v>
      </c>
      <c s="39" t="s">
        <v>40</v>
      </c>
      <c s="39" t="s">
        <v>27</v>
      </c>
      <c s="39" t="s">
        <v>7</v>
      </c>
      <c s="39" t="s">
        <v>8</v>
      </c>
      <c s="80">
        <v>200</v>
      </c>
    </row>
    <row r="138" spans="1:8" ht="12">
      <c r="A138" s="38" t="s">
        <v>336</v>
      </c>
      <c s="56"/>
      <c s="39" t="s">
        <v>49</v>
      </c>
      <c s="39" t="s">
        <v>40</v>
      </c>
      <c s="39" t="s">
        <v>27</v>
      </c>
      <c s="39" t="s">
        <v>337</v>
      </c>
      <c s="39"/>
      <c s="258">
        <v>500</v>
      </c>
    </row>
    <row r="139" spans="1:8" ht="24">
      <c r="A139" s="38" t="s">
        <v>154</v>
      </c>
      <c s="56"/>
      <c s="39" t="s">
        <v>49</v>
      </c>
      <c s="39" t="s">
        <v>40</v>
      </c>
      <c s="39" t="s">
        <v>28</v>
      </c>
      <c s="39" t="s">
        <v>155</v>
      </c>
      <c s="39" t="s">
        <v>10</v>
      </c>
      <c s="80">
        <f>H140</f>
        <v>13</v>
      </c>
    </row>
    <row r="140" spans="1:8" ht="24">
      <c r="A140" s="38" t="s">
        <v>156</v>
      </c>
      <c s="56"/>
      <c s="39" t="s">
        <v>49</v>
      </c>
      <c s="39" t="s">
        <v>40</v>
      </c>
      <c s="39" t="s">
        <v>28</v>
      </c>
      <c s="39" t="s">
        <v>157</v>
      </c>
      <c s="39"/>
      <c s="80">
        <f>H141</f>
        <v>13</v>
      </c>
    </row>
    <row r="141" spans="1:8" ht="12">
      <c r="A141" s="38" t="s">
        <v>289</v>
      </c>
      <c s="56"/>
      <c s="39" t="s">
        <v>49</v>
      </c>
      <c s="39" t="s">
        <v>40</v>
      </c>
      <c s="39" t="s">
        <v>28</v>
      </c>
      <c s="39" t="s">
        <v>7</v>
      </c>
      <c s="39" t="s">
        <v>9</v>
      </c>
      <c s="80">
        <v>13</v>
      </c>
    </row>
    <row r="142" spans="1:8" ht="12">
      <c r="A142" s="58" t="s">
        <v>138</v>
      </c>
      <c s="56"/>
      <c s="39" t="s">
        <v>49</v>
      </c>
      <c s="39" t="s">
        <v>45</v>
      </c>
      <c s="39"/>
      <c s="39"/>
      <c s="39"/>
      <c s="80">
        <f>H143</f>
        <v>218.19999999999999</v>
      </c>
    </row>
    <row r="143" spans="1:8" ht="24">
      <c r="A143" s="38" t="s">
        <v>306</v>
      </c>
      <c s="56"/>
      <c s="39" t="s">
        <v>49</v>
      </c>
      <c s="39" t="s">
        <v>45</v>
      </c>
      <c s="39" t="s">
        <v>305</v>
      </c>
      <c s="39"/>
      <c s="39"/>
      <c s="80">
        <f>H144+H149</f>
        <v>218.19999999999999</v>
      </c>
    </row>
    <row r="144" spans="1:8" ht="12">
      <c r="A144" s="38" t="s">
        <v>307</v>
      </c>
      <c s="56"/>
      <c s="39" t="s">
        <v>49</v>
      </c>
      <c s="39" t="s">
        <v>45</v>
      </c>
      <c s="39" t="s">
        <v>29</v>
      </c>
      <c s="39"/>
      <c s="39"/>
      <c s="80">
        <f>SUM(H145)</f>
        <v>218.19999999999999</v>
      </c>
    </row>
    <row r="145" spans="1:8" ht="24">
      <c r="A145" s="38" t="s">
        <v>154</v>
      </c>
      <c s="56"/>
      <c s="39" t="s">
        <v>49</v>
      </c>
      <c s="39" t="s">
        <v>45</v>
      </c>
      <c s="39" t="s">
        <v>29</v>
      </c>
      <c s="39" t="s">
        <v>155</v>
      </c>
      <c s="39"/>
      <c s="80">
        <f>SUM(H146)</f>
        <v>218.19999999999999</v>
      </c>
    </row>
    <row r="146" spans="1:8" ht="24">
      <c r="A146" s="38" t="s">
        <v>156</v>
      </c>
      <c s="56"/>
      <c s="39" t="s">
        <v>49</v>
      </c>
      <c s="39" t="s">
        <v>45</v>
      </c>
      <c s="39" t="s">
        <v>29</v>
      </c>
      <c s="39" t="s">
        <v>157</v>
      </c>
      <c s="39"/>
      <c s="80">
        <f>H147</f>
        <v>218.19999999999999</v>
      </c>
    </row>
    <row r="147" spans="1:8" ht="10.5" customHeight="1">
      <c r="A147" s="38" t="s">
        <v>289</v>
      </c>
      <c s="56"/>
      <c s="39" t="s">
        <v>49</v>
      </c>
      <c s="39" t="s">
        <v>45</v>
      </c>
      <c s="39" t="s">
        <v>29</v>
      </c>
      <c s="39" t="s">
        <v>7</v>
      </c>
      <c s="39"/>
      <c s="258">
        <v>218.19999999999999</v>
      </c>
    </row>
    <row r="148" spans="1:8" ht="36" customHeight="1" hidden="1">
      <c r="A148" s="60" t="s">
        <v>414</v>
      </c>
      <c s="56"/>
      <c s="39" t="s">
        <v>49</v>
      </c>
      <c s="39" t="s">
        <v>45</v>
      </c>
      <c s="39" t="s">
        <v>413</v>
      </c>
      <c s="39"/>
      <c s="39"/>
      <c s="80">
        <f>H149</f>
        <v>0</v>
      </c>
    </row>
    <row r="149" spans="1:8" ht="16.5" customHeight="1" hidden="1">
      <c r="A149" s="38" t="s">
        <v>154</v>
      </c>
      <c s="56"/>
      <c s="39" t="s">
        <v>49</v>
      </c>
      <c s="39" t="s">
        <v>45</v>
      </c>
      <c s="39" t="s">
        <v>413</v>
      </c>
      <c s="39" t="s">
        <v>155</v>
      </c>
      <c s="39"/>
      <c s="80">
        <f>H150</f>
        <v>0</v>
      </c>
    </row>
    <row r="150" spans="1:8" ht="25.5" customHeight="1" hidden="1">
      <c r="A150" s="38" t="s">
        <v>156</v>
      </c>
      <c s="56"/>
      <c s="39" t="s">
        <v>49</v>
      </c>
      <c s="39" t="s">
        <v>45</v>
      </c>
      <c s="39" t="s">
        <v>413</v>
      </c>
      <c s="39" t="s">
        <v>157</v>
      </c>
      <c s="39" t="s">
        <v>10</v>
      </c>
      <c s="80">
        <f>H151</f>
        <v>0</v>
      </c>
    </row>
    <row r="151" spans="1:8" ht="14.25" customHeight="1" hidden="1">
      <c r="A151" s="38" t="s">
        <v>289</v>
      </c>
      <c s="56"/>
      <c s="39" t="s">
        <v>49</v>
      </c>
      <c s="39" t="s">
        <v>45</v>
      </c>
      <c s="39" t="s">
        <v>413</v>
      </c>
      <c s="39" t="s">
        <v>7</v>
      </c>
      <c s="39" t="s">
        <v>10</v>
      </c>
      <c s="80">
        <v>0</v>
      </c>
    </row>
    <row r="152" spans="1:8" ht="12">
      <c r="A152" s="144" t="s">
        <v>175</v>
      </c>
      <c s="190"/>
      <c s="149" t="s">
        <v>50</v>
      </c>
      <c s="149" t="s">
        <v>67</v>
      </c>
      <c s="149"/>
      <c s="149"/>
      <c s="149"/>
      <c s="150">
        <f>H154</f>
        <v>20</v>
      </c>
    </row>
    <row r="153" spans="1:8" ht="12">
      <c r="A153" s="38" t="s">
        <v>176</v>
      </c>
      <c s="44"/>
      <c s="39" t="s">
        <v>50</v>
      </c>
      <c s="39" t="s">
        <v>39</v>
      </c>
      <c s="39"/>
      <c s="39"/>
      <c s="39"/>
      <c s="80">
        <f>H154</f>
        <v>20</v>
      </c>
    </row>
    <row r="154" spans="1:8" ht="24">
      <c r="A154" s="38" t="s">
        <v>308</v>
      </c>
      <c s="44"/>
      <c s="39" t="s">
        <v>50</v>
      </c>
      <c s="39" t="s">
        <v>39</v>
      </c>
      <c s="39" t="s">
        <v>177</v>
      </c>
      <c s="39"/>
      <c s="39"/>
      <c s="80">
        <f>H155</f>
        <v>20</v>
      </c>
    </row>
    <row r="155" spans="1:8" ht="24">
      <c r="A155" s="38" t="s">
        <v>154</v>
      </c>
      <c s="56"/>
      <c s="39" t="s">
        <v>50</v>
      </c>
      <c s="39" t="s">
        <v>39</v>
      </c>
      <c s="39" t="s">
        <v>30</v>
      </c>
      <c s="39" t="s">
        <v>155</v>
      </c>
      <c s="39"/>
      <c s="80">
        <f>H157</f>
        <v>20</v>
      </c>
    </row>
    <row r="156" spans="1:10" ht="24">
      <c r="A156" s="38" t="s">
        <v>156</v>
      </c>
      <c s="56"/>
      <c s="39" t="s">
        <v>50</v>
      </c>
      <c s="39" t="s">
        <v>39</v>
      </c>
      <c s="39" t="s">
        <v>30</v>
      </c>
      <c s="39" t="s">
        <v>157</v>
      </c>
      <c s="39"/>
      <c s="80">
        <f>H157</f>
        <v>20</v>
      </c>
      <c r="J156" s="47"/>
    </row>
    <row r="157" spans="1:8" ht="12">
      <c r="A157" s="38" t="s">
        <v>289</v>
      </c>
      <c s="56"/>
      <c s="39" t="s">
        <v>50</v>
      </c>
      <c s="39" t="s">
        <v>39</v>
      </c>
      <c s="39" t="s">
        <v>30</v>
      </c>
      <c s="39" t="s">
        <v>7</v>
      </c>
      <c s="39"/>
      <c s="80">
        <v>20</v>
      </c>
    </row>
    <row r="158" spans="1:8" ht="12">
      <c r="A158" s="144" t="s">
        <v>131</v>
      </c>
      <c s="148"/>
      <c s="149" t="s">
        <v>47</v>
      </c>
      <c s="149" t="s">
        <v>67</v>
      </c>
      <c s="149"/>
      <c s="149"/>
      <c s="149"/>
      <c s="150">
        <f>H159</f>
        <v>599.60000000000002</v>
      </c>
    </row>
    <row r="159" spans="1:8" ht="12">
      <c r="A159" s="38" t="s">
        <v>31</v>
      </c>
      <c s="56"/>
      <c s="39" t="s">
        <v>47</v>
      </c>
      <c s="39" t="s">
        <v>39</v>
      </c>
      <c s="39"/>
      <c s="39"/>
      <c s="39"/>
      <c s="80">
        <f>H160</f>
        <v>599.60000000000002</v>
      </c>
    </row>
    <row r="160" spans="1:8" ht="12">
      <c r="A160" s="38" t="s">
        <v>309</v>
      </c>
      <c s="56"/>
      <c s="39" t="s">
        <v>47</v>
      </c>
      <c s="39" t="s">
        <v>39</v>
      </c>
      <c s="39" t="s">
        <v>178</v>
      </c>
      <c s="39"/>
      <c s="39"/>
      <c s="80">
        <f>H161</f>
        <v>599.60000000000002</v>
      </c>
    </row>
    <row r="161" spans="1:8" ht="24">
      <c r="A161" s="38" t="s">
        <v>179</v>
      </c>
      <c s="56"/>
      <c s="39" t="s">
        <v>47</v>
      </c>
      <c s="39" t="s">
        <v>39</v>
      </c>
      <c s="39" t="s">
        <v>32</v>
      </c>
      <c s="39"/>
      <c s="39"/>
      <c s="80">
        <f>H162</f>
        <v>599.60000000000002</v>
      </c>
    </row>
    <row r="162" spans="1:8" ht="12">
      <c r="A162" s="38" t="s">
        <v>181</v>
      </c>
      <c s="56"/>
      <c s="39" t="s">
        <v>47</v>
      </c>
      <c s="39" t="s">
        <v>39</v>
      </c>
      <c s="39" t="s">
        <v>32</v>
      </c>
      <c s="39" t="s">
        <v>180</v>
      </c>
      <c s="39"/>
      <c s="80">
        <f>H163</f>
        <v>599.60000000000002</v>
      </c>
    </row>
    <row r="163" spans="1:8" ht="12">
      <c r="A163" s="43" t="s">
        <v>311</v>
      </c>
      <c s="56"/>
      <c s="39" t="s">
        <v>47</v>
      </c>
      <c s="39" t="s">
        <v>39</v>
      </c>
      <c s="39" t="s">
        <v>32</v>
      </c>
      <c s="39" t="s">
        <v>310</v>
      </c>
      <c s="39"/>
      <c s="80">
        <v>599.60000000000002</v>
      </c>
    </row>
    <row r="164" spans="1:8" ht="12">
      <c r="A164" s="144" t="s">
        <v>182</v>
      </c>
      <c s="148"/>
      <c s="149" t="s">
        <v>43</v>
      </c>
      <c s="149" t="s">
        <v>67</v>
      </c>
      <c s="149"/>
      <c s="149"/>
      <c s="149"/>
      <c s="150">
        <f>SUM(H165)</f>
        <v>235</v>
      </c>
    </row>
    <row r="165" spans="1:8" ht="12">
      <c r="A165" s="38" t="s">
        <v>33</v>
      </c>
      <c s="56"/>
      <c s="39" t="s">
        <v>43</v>
      </c>
      <c s="39" t="s">
        <v>40</v>
      </c>
      <c s="39"/>
      <c s="39"/>
      <c s="39"/>
      <c s="80">
        <f>SUM(H166)</f>
        <v>235</v>
      </c>
    </row>
    <row r="166" spans="1:8" ht="12">
      <c r="A166" s="38" t="s">
        <v>312</v>
      </c>
      <c s="56"/>
      <c s="39" t="s">
        <v>43</v>
      </c>
      <c s="39" t="s">
        <v>40</v>
      </c>
      <c s="39" t="s">
        <v>183</v>
      </c>
      <c s="39"/>
      <c s="39"/>
      <c s="80">
        <f>H167+H171</f>
        <v>235</v>
      </c>
    </row>
    <row r="167" spans="1:8" ht="12">
      <c r="A167" s="38" t="s">
        <v>313</v>
      </c>
      <c s="56"/>
      <c s="39" t="s">
        <v>43</v>
      </c>
      <c s="39" t="s">
        <v>40</v>
      </c>
      <c s="39" t="s">
        <v>34</v>
      </c>
      <c s="39"/>
      <c s="39"/>
      <c s="80">
        <f>SUM(H168)</f>
        <v>225</v>
      </c>
    </row>
    <row r="168" spans="1:8" ht="24">
      <c r="A168" s="38" t="s">
        <v>154</v>
      </c>
      <c s="56"/>
      <c s="39" t="s">
        <v>43</v>
      </c>
      <c s="39" t="s">
        <v>40</v>
      </c>
      <c s="39" t="s">
        <v>34</v>
      </c>
      <c s="39" t="s">
        <v>155</v>
      </c>
      <c s="39"/>
      <c s="80">
        <f>SUM(H169)</f>
        <v>225</v>
      </c>
    </row>
    <row r="169" spans="1:8" ht="24">
      <c r="A169" s="38" t="s">
        <v>156</v>
      </c>
      <c s="56"/>
      <c s="39" t="s">
        <v>43</v>
      </c>
      <c s="39" t="s">
        <v>40</v>
      </c>
      <c s="39" t="s">
        <v>34</v>
      </c>
      <c s="39" t="s">
        <v>157</v>
      </c>
      <c s="39"/>
      <c s="80">
        <f>H170</f>
        <v>225</v>
      </c>
    </row>
    <row r="170" spans="1:8" ht="12">
      <c r="A170" s="38" t="s">
        <v>289</v>
      </c>
      <c s="57"/>
      <c s="39" t="s">
        <v>43</v>
      </c>
      <c s="39" t="s">
        <v>40</v>
      </c>
      <c s="39" t="s">
        <v>34</v>
      </c>
      <c s="39" t="s">
        <v>7</v>
      </c>
      <c s="39" t="s">
        <v>10</v>
      </c>
      <c s="80">
        <v>225</v>
      </c>
    </row>
    <row r="171" spans="1:8" ht="24">
      <c r="A171" s="246" t="s">
        <v>402</v>
      </c>
      <c s="57"/>
      <c s="39" t="s">
        <v>43</v>
      </c>
      <c s="39" t="s">
        <v>40</v>
      </c>
      <c s="39" t="s">
        <v>405</v>
      </c>
      <c s="39"/>
      <c s="39"/>
      <c s="80">
        <f>H172</f>
        <v>10</v>
      </c>
    </row>
    <row r="172" spans="1:8" ht="24">
      <c r="A172" s="38" t="s">
        <v>154</v>
      </c>
      <c s="57"/>
      <c s="39" t="s">
        <v>43</v>
      </c>
      <c s="39" t="s">
        <v>40</v>
      </c>
      <c s="39" t="s">
        <v>405</v>
      </c>
      <c s="39" t="s">
        <v>155</v>
      </c>
      <c s="39"/>
      <c s="80">
        <f>H173</f>
        <v>10</v>
      </c>
    </row>
    <row r="173" spans="1:8" ht="24">
      <c r="A173" s="38" t="s">
        <v>156</v>
      </c>
      <c s="57"/>
      <c s="39" t="s">
        <v>43</v>
      </c>
      <c s="39" t="s">
        <v>40</v>
      </c>
      <c s="39" t="s">
        <v>405</v>
      </c>
      <c s="39" t="s">
        <v>157</v>
      </c>
      <c s="39"/>
      <c s="80">
        <f>H174</f>
        <v>10</v>
      </c>
    </row>
    <row r="174" spans="1:8" ht="12">
      <c r="A174" s="38" t="s">
        <v>289</v>
      </c>
      <c s="57"/>
      <c s="39" t="s">
        <v>43</v>
      </c>
      <c s="39" t="s">
        <v>40</v>
      </c>
      <c s="39" t="s">
        <v>405</v>
      </c>
      <c s="39" t="s">
        <v>7</v>
      </c>
      <c s="39"/>
      <c s="80">
        <v>10</v>
      </c>
    </row>
    <row r="175" spans="1:8" ht="24">
      <c r="A175" s="144" t="s">
        <v>314</v>
      </c>
      <c s="148"/>
      <c s="149" t="s">
        <v>44</v>
      </c>
      <c s="149" t="s">
        <v>67</v>
      </c>
      <c s="149"/>
      <c s="149"/>
      <c s="149"/>
      <c s="150">
        <f>H176</f>
        <v>0</v>
      </c>
    </row>
    <row r="176" spans="1:8" ht="12">
      <c r="A176" s="38" t="s">
        <v>36</v>
      </c>
      <c s="56"/>
      <c s="39" t="s">
        <v>44</v>
      </c>
      <c s="39" t="s">
        <v>39</v>
      </c>
      <c s="45">
        <v>7100000000</v>
      </c>
      <c s="39"/>
      <c s="39"/>
      <c s="80">
        <f>H177</f>
        <v>0</v>
      </c>
    </row>
    <row r="177" spans="1:8" ht="12">
      <c r="A177" s="38" t="s">
        <v>315</v>
      </c>
      <c s="56"/>
      <c s="39" t="s">
        <v>44</v>
      </c>
      <c s="39" t="s">
        <v>39</v>
      </c>
      <c s="45">
        <v>7110020010</v>
      </c>
      <c s="39"/>
      <c s="39"/>
      <c s="80">
        <f>H178</f>
        <v>0</v>
      </c>
    </row>
    <row r="178" spans="1:8" ht="12">
      <c r="A178" s="38" t="s">
        <v>184</v>
      </c>
      <c s="56"/>
      <c s="39" t="s">
        <v>44</v>
      </c>
      <c s="39" t="s">
        <v>39</v>
      </c>
      <c s="45">
        <v>7110020010</v>
      </c>
      <c s="39" t="s">
        <v>73</v>
      </c>
      <c s="39"/>
      <c s="80">
        <f>H179</f>
        <v>0</v>
      </c>
    </row>
    <row r="179" spans="1:8" ht="12">
      <c r="A179" s="38" t="s">
        <v>316</v>
      </c>
      <c s="56"/>
      <c s="39" t="s">
        <v>44</v>
      </c>
      <c s="39" t="s">
        <v>39</v>
      </c>
      <c s="45">
        <v>7110020010</v>
      </c>
      <c s="39" t="s">
        <v>35</v>
      </c>
      <c s="39"/>
      <c s="80">
        <v>0</v>
      </c>
    </row>
    <row r="180" spans="1:11" ht="12">
      <c r="A180" s="144" t="s">
        <v>51</v>
      </c>
      <c s="148"/>
      <c s="149"/>
      <c s="149"/>
      <c s="149"/>
      <c s="149"/>
      <c s="149"/>
      <c s="150">
        <f>H10+H93+H100+H113+H131+H158+H152+H164+H175</f>
        <v>12179.5</v>
      </c>
      <c s="189"/>
      <c s="189"/>
      <c s="189"/>
    </row>
    <row r="181" spans="1:8" ht="12">
      <c r="A181" s="48"/>
      <c s="51"/>
      <c s="51"/>
      <c s="51"/>
      <c s="147"/>
      <c s="51"/>
      <c r="H181" s="50"/>
    </row>
    <row r="182" spans="1:8" ht="12">
      <c r="A182" s="49"/>
      <c r="H182" s="50"/>
    </row>
    <row r="183" spans="1:1" ht="12">
      <c r="A183" s="164"/>
    </row>
  </sheetData>
  <mergeCells count="13">
    <mergeCell ref="G8:G9"/>
    <mergeCell ref="A8:A9"/>
    <mergeCell ref="B8:B9"/>
    <mergeCell ref="C8:C9"/>
    <mergeCell ref="D8:D9"/>
    <mergeCell ref="E8:E9"/>
    <mergeCell ref="F8:F9"/>
    <mergeCell ref="A7:H7"/>
    <mergeCell ref="G1:H1"/>
    <mergeCell ref="A2:H2"/>
    <mergeCell ref="A3:H3"/>
    <mergeCell ref="A4:H4"/>
    <mergeCell ref="A5:H5"/>
  </mergeCells>
  <pageMargins left="0.78740157480315" right="0.393700787401575" top="0.393700787401575" bottom="0.393700787401575" header="0.511811023622047" footer="0.511811023622047"/>
  <pageSetup orientation="portrait" paperSize="9" scale="7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14.0000</AppVers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Доходы.№1 </vt:lpstr>
      <vt:lpstr>Доходы.№2</vt:lpstr>
      <vt:lpstr>Нормы отчисл.налогов.№3</vt:lpstr>
      <vt:lpstr>Норматив.Акцизы.№4</vt:lpstr>
      <vt:lpstr>Источ.деф.бюджета.№5</vt:lpstr>
      <vt:lpstr>Источ.деф.бюджета.№6</vt:lpstr>
      <vt:lpstr>Бюдже.ассигнов.№7</vt:lpstr>
      <vt:lpstr>Бюдже.ассигнов.№8</vt:lpstr>
      <vt:lpstr>Бюджет.ассигнов.№9</vt:lpstr>
      <vt:lpstr>Бюджет.ассигнов.№10</vt:lpstr>
      <vt:lpstr>Ведомствен.структура.№11</vt:lpstr>
      <vt:lpstr>Ведомствен.структура.№12</vt:lpstr>
      <vt:lpstr>Перечень МП.№13</vt:lpstr>
      <vt:lpstr>Перечень МП.№14</vt:lpstr>
      <vt:lpstr>Доплата к пенсии.№15</vt:lpstr>
      <vt:lpstr>Доплата к пенсии.№16</vt:lpstr>
      <vt:lpstr>Внутр.заимств.№17</vt:lpstr>
      <vt:lpstr>Внутр.заимств.№18</vt:lpstr>
    </vt:vector>
  </TitlesOfParts>
  <Template/>
  <Manager/>
  <Company/>
  <LinksUpToDate>false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2015-06-05T18:17:20Z</dcterms:created>
  <dcterms:modified xsi:type="dcterms:W3CDTF">2025-12-29T12:11:40Z</dcterms:modified>
  <cp:category/>
</cp:coreProperties>
</file>