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700" windowWidth="11685" windowHeight="62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<sst xmlns="http://schemas.openxmlformats.org/spreadsheetml/2006/main" count="2245" uniqueCount="568">
  <si>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</si>
  <si>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</si>
  <si>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</si>
  <si>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</si>
  <si>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</si>
  <si>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</si>
  <si>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</si>
  <si>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</si>
  <si>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</si>
  <si>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</si>
  <si>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</si>
  <si>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</si>
  <si>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</si>
  <si>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</si>
  <si>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</si>
  <si>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</si>
  <si>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</si>
  <si>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</si>
  <si>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</si>
  <si>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</si>
  <si>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</si>
  <si>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</si>
  <si>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</si>
  <si>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</si>
  <si>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</si>
  <si>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</si>
  <si>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</si>
  <si>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</si>
  <si>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</si>
  <si>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</si>
  <si>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</si>
  <si>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</si>
  <si>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</si>
  <si>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Процентные платежи по  муниципальному долгу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</si>
  <si>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</si>
  <si>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</si>
  <si>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</si>
  <si>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</si>
  <si>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</si>
  <si>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</si>
  <si>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</si>
  <si>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</si>
  <si>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</si>
  <si>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</si>
  <si>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</si>
  <si>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</si>
  <si>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</si>
  <si>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</si>
  <si>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</si>
  <si>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</si>
  <si>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</si>
  <si>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</si>
  <si>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</si>
  <si>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</si>
  <si>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</si>
  <si>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</si>
  <si>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</si>
  <si>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242</t>
  </si>
  <si>
    <t>111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</si>
  <si>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</si>
  <si>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</si>
  <si>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</si>
  <si>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</si>
  <si>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</si>
  <si>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</si>
  <si>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</si>
  <si>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</si>
  <si>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</si>
  <si>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</si>
  <si>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</si>
  <si>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</si>
  <si>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</si>
  <si>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</si>
  <si>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</si>
  <si>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</si>
  <si>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</si>
  <si>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</si>
  <si>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</si>
  <si>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</si>
  <si>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</si>
  <si>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</si>
  <si>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</si>
  <si>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</si>
  <si>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</si>
  <si>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</si>
  <si>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</si>
  <si>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</si>
  <si>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</si>
  <si>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</si>
  <si>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</si>
  <si>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</si>
  <si>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</si>
  <si>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</si>
  <si>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</si>
  <si>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</si>
  <si>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</si>
  <si>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</si>
  <si>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</si>
  <si>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</si>
  <si>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</si>
  <si>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</si>
  <si>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Фонд оплаты труда казенных учреждений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</si>
  <si>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</si>
  <si>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</si>
  <si>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</si>
  <si>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</si>
  <si>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</si>
  <si>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</si>
  <si>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</si>
  <si>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</si>
  <si>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</si>
  <si>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</si>
  <si>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</si>
  <si>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</si>
  <si>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</si>
  <si>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</si>
  <si>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</si>
  <si>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</si>
  <si>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</si>
  <si>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</si>
  <si>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</si>
  <si>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 xml:space="preserve">Субсидии бюджетным учреждениям 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</si>
  <si>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</si>
  <si>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</si>
  <si>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</si>
  <si>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</si>
  <si>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</si>
  <si>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</si>
  <si>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</si>
  <si>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</si>
  <si>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</si>
  <si>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</si>
  <si>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</si>
  <si>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</si>
  <si>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</si>
  <si>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</si>
  <si>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</si>
  <si>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</si>
  <si>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</si>
  <si>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</si>
  <si>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</si>
  <si>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</si>
  <si>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</si>
  <si>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</si>
  <si>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</si>
  <si>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</si>
  <si>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</si>
  <si>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</si>
  <si>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</si>
  <si>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</si>
  <si>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</si>
  <si>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</si>
  <si>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</si>
  <si>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</si>
  <si>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</si>
  <si>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</si>
  <si>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</si>
  <si>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</si>
  <si>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</si>
  <si>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</si>
  <si>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</si>
  <si>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</si>
  <si>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</si>
  <si>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</si>
  <si>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6316000000</t>
  </si>
  <si>
    <t>6310060030</t>
  </si>
  <si>
    <t>6310080040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</si>
  <si>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</si>
  <si>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</si>
  <si>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</si>
  <si>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</si>
  <si>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</si>
  <si>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</si>
  <si>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</si>
  <si>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</si>
  <si>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</si>
  <si>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</si>
  <si>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</si>
  <si>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</si>
  <si>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</si>
  <si>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</si>
  <si>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</si>
  <si>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</si>
  <si>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</si>
  <si>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</si>
  <si>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</si>
  <si>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</si>
  <si>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</si>
  <si>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</si>
  <si>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</si>
  <si>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</si>
  <si>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</si>
  <si>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</si>
  <si>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</si>
  <si>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</si>
  <si>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</si>
  <si>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</si>
  <si>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</si>
  <si>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</si>
  <si>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</si>
  <si>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</si>
  <si>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</si>
  <si>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</si>
  <si>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</si>
  <si>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</si>
  <si>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</si>
  <si>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</si>
  <si>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</si>
  <si>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</si>
  <si>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</si>
  <si>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</si>
  <si>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</si>
  <si>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</si>
  <si>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</si>
  <si>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</si>
  <si>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</si>
  <si>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</si>
  <si>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</si>
  <si>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</si>
  <si>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</si>
  <si>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</si>
  <si>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5310060000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</si>
  <si>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</si>
  <si>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</si>
  <si>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</si>
  <si>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</si>
  <si>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</si>
  <si>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</si>
  <si>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</si>
  <si>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</si>
  <si>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</si>
  <si>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</si>
  <si>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</si>
  <si>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</si>
  <si>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</si>
  <si>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</si>
  <si>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</si>
  <si>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</si>
  <si>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</si>
  <si>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</si>
  <si>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</si>
  <si>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</si>
  <si>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</si>
  <si>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</si>
  <si>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</si>
  <si>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</si>
  <si>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</si>
  <si>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5360060140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</si>
  <si>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</si>
  <si>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</si>
  <si>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</si>
  <si>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</si>
  <si>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</si>
  <si>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</si>
  <si>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</si>
  <si>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</si>
  <si>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</si>
  <si>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</si>
  <si>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</si>
  <si>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</si>
  <si>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</si>
  <si>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</si>
  <si>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</si>
  <si>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</si>
  <si>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</si>
  <si>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</si>
  <si>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</si>
  <si>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</si>
  <si>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Муниципальная программа МО «Красногвардейский район» «Устойчивое развитие территории  МО «Красногвардейский район» на 2014-2017 годы и  на период до 2020 года»»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</si>
  <si>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</si>
  <si>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</si>
  <si>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</si>
  <si>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</si>
  <si>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</si>
  <si>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</si>
  <si>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</si>
  <si>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</si>
  <si>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</si>
  <si>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</si>
  <si>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</si>
  <si>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</si>
  <si>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</si>
  <si>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</si>
  <si>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</si>
  <si>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</si>
  <si>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</si>
  <si>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</si>
  <si>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</si>
  <si>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</si>
  <si>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</si>
  <si>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</si>
  <si>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</si>
  <si>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</si>
  <si>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</si>
  <si>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</si>
  <si>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</si>
  <si>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</si>
  <si>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</si>
  <si>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</si>
  <si>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</si>
  <si>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</si>
  <si>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</si>
  <si>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</si>
  <si>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Ведомственная целевая программа "Обеспечение безопасности дорожного движения в МО "Красногвардейский район" на 2018-2020годы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</si>
  <si>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</si>
  <si>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Ведомственная целевая программа "Профилактика правонарушений в МО "Красногвардейский район" на 2018-2020годы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</si>
  <si>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</si>
  <si>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</si>
  <si>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</si>
  <si>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</si>
  <si>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</si>
  <si>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</si>
  <si>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</si>
  <si>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</si>
  <si>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</si>
  <si>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</si>
  <si>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2018-2020годы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</si>
  <si>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</si>
  <si>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</si>
  <si>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</si>
  <si>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</si>
  <si>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</si>
  <si>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</si>
  <si>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</si>
  <si>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</si>
  <si>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>Ведомственная целевая программа «Одаренные дети» на 2019-2020годы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</si>
  <si>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</si>
  <si>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</si>
  <si>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</si>
  <si>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</si>
  <si>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</si>
  <si>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Ведомственная целевая программа "О противодействии  коррупции в муниципальном образовании "Красногвардейский район" на 2019-2021гг"</t>
  </si>
  <si>
    <t>Благоустройство</t>
  </si>
  <si>
    <t>56000L5670</t>
  </si>
  <si>
    <t>Реализация мероприятий по обеспечению жильем молодых семей</t>
  </si>
  <si>
    <t>58000L4970</t>
  </si>
  <si>
    <t>МП "Патриотическое воспитаниеп граждан Красногвардейского района на 2019-2021годы"</t>
  </si>
  <si>
    <t>Муниципальная программа МО "Красногвардейский район" "Социальная поддержка граждан и социально-ориентированных организаций на территории района  на 2019-2021годы "</t>
  </si>
  <si>
    <t>Развитие физической культуры испорта в муниципальном образовании "Красногвардейский район"</t>
  </si>
  <si>
    <t>Ведомственная целевая программа "Развитие субъектов малого и среднего предпринимательства муниципального образования "Красногвардейский район на 2018-2020годы"</t>
  </si>
  <si>
    <t>6210080350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</si>
  <si>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</si>
  <si>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</si>
  <si>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</si>
  <si>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</si>
  <si>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</si>
  <si>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</si>
  <si>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</si>
  <si>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</si>
  <si>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</si>
  <si>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</si>
  <si>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</si>
  <si>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</si>
  <si>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</si>
  <si>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</si>
  <si>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</si>
  <si>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</si>
  <si>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</si>
  <si>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</si>
  <si>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</si>
  <si>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</si>
  <si>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</si>
  <si>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</si>
  <si>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</si>
  <si>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</si>
  <si>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</si>
  <si>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</si>
  <si>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</si>
  <si>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</si>
  <si>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</si>
  <si>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</si>
  <si>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</si>
  <si>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 xml:space="preserve">Муниципальная программа МО "Красногвардейский район" "Развитие физической культуры и спорта  в муниципальном образовании "Красногвардейский район" </t>
  </si>
  <si>
    <t>МП "Патриотическое воспитание граждан Красногвардейского района на 2019-2021 годы"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</si>
  <si>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</si>
  <si>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2017-2019 годы»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</si>
  <si>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</si>
  <si>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</si>
  <si>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Ведомственная целевая программа "Комплексные меры противодействия незаконному потреблению и обороту наркотических средств на  2018-2020гг"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</si>
  <si>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</si>
  <si>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</si>
  <si>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</si>
  <si>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</si>
  <si>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</si>
  <si>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</si>
  <si>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</si>
  <si>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</si>
  <si>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5520080330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</si>
  <si>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</si>
  <si>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</si>
  <si>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</si>
  <si>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</si>
  <si>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</si>
  <si>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</si>
  <si>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66001L2992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</si>
  <si>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</si>
  <si>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</si>
  <si>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</si>
  <si>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</si>
  <si>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</si>
  <si>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</si>
  <si>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Муниципальная программа МО "Красногвардейский район" "Управление муниципальными финансами и муниципальным долгом" на 2018-2022годы</t>
  </si>
  <si>
    <t>Муниципальная программа МО "Красногвардейский район" "Управление муниципальными финансами и муниципальным долгом"на 2018-2022годы</t>
  </si>
  <si>
    <t>Муниципальная программа МО "Красногвардейский район" "Развитие культуры" на 2018-2022годы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</si>
  <si>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</si>
  <si>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целевая программа «Одаренные дети» на 2020год</t>
  </si>
  <si>
    <t>Ведомственная целевая программа "Поддержка, сохранение и развитие библиотек в муниципальном образовании "Красногвардейский район" на 2020год"</t>
  </si>
  <si>
    <t>Муниципальная программа МО "Красногвардейский район" "Развитие культуры"на 2018-2022гг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</si>
  <si>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</si>
  <si>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Муниципальная программа МО "Красногвардейский район" "Развитие образования на 2018-2022 годы""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</si>
  <si>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</si>
  <si>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Муниципальная программа МО "Красногвардейский район" "Развитие образования на 2018-2022годы""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</si>
  <si>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</si>
  <si>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</si>
  <si>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</si>
  <si>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2019-2022 годы»</t>
  </si>
  <si>
    <t>Ведомственная целевая программа «Сохранение и развитие государственных языков Республики Адыгея» на 2019-2021годы</t>
  </si>
  <si>
    <t>0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</si>
  <si>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</si>
  <si>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</si>
  <si>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</si>
  <si>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</si>
  <si>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</si>
  <si>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</si>
  <si>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</si>
  <si>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</si>
  <si>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56001L5670</t>
  </si>
  <si>
    <t>750</t>
  </si>
  <si>
    <t>Реализация программ формирования  современной городской среды</t>
  </si>
  <si>
    <t>631F255550</t>
  </si>
  <si>
    <t>Коммунальное хозяйство</t>
  </si>
  <si>
    <t>56002L5670</t>
  </si>
  <si>
    <t>56005L5670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</si>
  <si>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</si>
  <si>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</si>
  <si>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</si>
  <si>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МП МО Красногвардейскийц район Устойчивое развитие территорий МО Красногвардейский район на 2014-2017 годы  и на период до 2022 года -реконструкция водопровода</t>
  </si>
  <si>
    <t>МП МО Красногвардейскийц район Устойчивое развитие территорий МО Красногвардейский район на 2014-2017 годы  и на период до 2022 года газификация объектов муниципальной собственности</t>
  </si>
  <si>
    <t>Расходы МП  "Устойчивое развитие сельских территорий на  2014-2017 годы и на период до 2020 года" на строительство сельских домов культуры.</t>
  </si>
  <si>
    <t>Подпрограмма Ведомственная целевая программа МО "Красногвардейский район" "Установление и выплата пенсии  за выслугу лет в МО "Красногвардейский район на 2020-2022годы""</t>
  </si>
  <si>
    <t>Ведомственная целевая программа МО "Красногвардейский район" "Установление и выплата пенсии в за выслугу лет в МО "Красногвардейский район на 2020-2022годы"</t>
  </si>
  <si>
    <t>Закупка товаров, работ, услуг в целях капитального ремонта государственного (муниципального) имущества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</si>
  <si>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</si>
  <si>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 xml:space="preserve">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</si>
  <si>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Председатель Совета народных депутатов</t>
  </si>
  <si>
    <t>Ведомственная целевая программа «Организация отдыха и оздоровления детей и подростков в 2019 году»</t>
  </si>
  <si>
    <t>Обеспечение деятельности учреждений (оказание услуг) в сфере культуры (МКДЦ)</t>
  </si>
  <si>
    <t>Подпрограмма "Развитие системы библиотечного обслуживания населения МО "Красногвардейский район"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</si>
  <si>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</si>
  <si>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Субсидии на создание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</si>
  <si>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Утвержденный бюджет на 2020 г.</t>
  </si>
  <si>
    <t>Уточненный бюджет на 01.01.2020</t>
  </si>
  <si>
    <t>Отклонение исполнения от годовых назначений</t>
  </si>
  <si>
    <t>% исполнения к кассовому плану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</si>
  <si>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</si>
  <si>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6100005549F</t>
  </si>
  <si>
    <t>650000320</t>
  </si>
  <si>
    <t>Иные дотации</t>
  </si>
  <si>
    <t>Прочие дотациибюджетам сельских поселений</t>
  </si>
  <si>
    <t>Прочие межбюджетные трансферты общего характера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</si>
  <si>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</si>
  <si>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</si>
  <si>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</si>
  <si>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5150080501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</si>
  <si>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</si>
  <si>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</si>
  <si>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Расходы за счет средств резервного фонда Кабинета Министров Республики Адыгея</t>
  </si>
  <si>
    <t>6900100000</t>
  </si>
  <si>
    <t>610005549F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</si>
  <si>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</si>
  <si>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5210080180</t>
  </si>
  <si>
    <t>Обеспечение деятельности(оказание услуг) библиотек за счет средств добровольных пожертвований</t>
  </si>
  <si>
    <t>5237020200</t>
  </si>
  <si>
    <t>Субсидии бюджетным учреждениям на иные цели</t>
  </si>
  <si>
    <t>63100600500</t>
  </si>
  <si>
    <t>Поощрение за достижение наилучших показателей деятельности органов местного самоуправления муниципального района</t>
  </si>
  <si>
    <t>Прочая закупка товаров, работ услуг</t>
  </si>
  <si>
    <t xml:space="preserve"> Резервный фонд администрации муниципального образования "Красногвардейский район"</t>
  </si>
  <si>
    <t>Водное хозяйство</t>
  </si>
  <si>
    <t>Расходы за счет средств Резервного фонда Кабинета Министров Республики Адыгея</t>
  </si>
  <si>
    <t>6310060280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</si>
  <si>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</si>
  <si>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Иные межбюджетные трансферты</t>
  </si>
  <si>
    <t>56002L5760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</si>
  <si>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</si>
  <si>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56005L5760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</si>
  <si>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</si>
  <si>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56005L5762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</si>
  <si>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</si>
  <si>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56000L5763</t>
  </si>
  <si>
    <t>"Комплексное развитие территории МО Красногвардейский район"- развитие питьевого и технического водоснабжения и водоотведения, газификации объектов муниципальной собственности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</si>
  <si>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</si>
  <si>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Мероприятия по энергосбережению и повышению энергетической эффективности</t>
  </si>
  <si>
    <t>6310060310</t>
  </si>
  <si>
    <t>Строительство  и реконструкция  (модернизация) объектов питьевого водоснабжения</t>
  </si>
  <si>
    <t>5427000000</t>
  </si>
  <si>
    <t>5427080200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</si>
  <si>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</si>
  <si>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</si>
  <si>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Предоставление семьям с новорожденными детьми подарочных комплектов детский принадлежностей</t>
  </si>
  <si>
    <t>5430020700</t>
  </si>
  <si>
    <t>543000000</t>
  </si>
  <si>
    <t>56000L5761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</si>
  <si>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</si>
  <si>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</si>
  <si>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</si>
  <si>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</si>
  <si>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Муниципальная программа МО "Красногвардейский район" "Поддержка социально ориентированных  некоммерческих  организаций на территории района  на 2020-2021годы "</t>
  </si>
  <si>
    <t>5A10000000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</si>
  <si>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</si>
  <si>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2020-2022годы»</t>
  </si>
  <si>
    <t>5A10080210</t>
  </si>
  <si>
    <t>5A20080220</t>
  </si>
  <si>
    <t>Расходы за счёт средств резервного фонда Кабинета Министров Республики Адыгея</t>
  </si>
  <si>
    <t>5316060060</t>
  </si>
  <si>
    <t>5315060060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</si>
  <si>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</si>
  <si>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</si>
  <si>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2745,2</t>
  </si>
  <si>
    <t>8602,2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</si>
  <si>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</si>
  <si>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</si>
  <si>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 педагогам дополнительного образования общеобразовательных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</si>
  <si>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 педагогам дополнительного образования общеобразовательных учреждений</t>
  </si>
  <si>
    <t>5325120140</t>
  </si>
  <si>
    <t>95,3</t>
  </si>
  <si>
    <t>28,8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</si>
  <si>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</si>
  <si>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</si>
  <si>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</si>
  <si>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</si>
  <si>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</si>
  <si>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53270020140</t>
  </si>
  <si>
    <t>Организация в муниципальных общеобразовательных организациях бесплатного питания, обущающихся, относящихся к льготным категориям</t>
  </si>
  <si>
    <t>5310020370</t>
  </si>
  <si>
    <t>Проведение мероприятий для детей и молодежи - дошкольное образование</t>
  </si>
  <si>
    <t>премии и гранты</t>
  </si>
  <si>
    <t>5330020370</t>
  </si>
  <si>
    <t>Проведение мероприятий для детей и молодежи- дополнительное образование детей</t>
  </si>
  <si>
    <t xml:space="preserve">610005549F  </t>
  </si>
  <si>
    <t>Фонд оплаты труда</t>
  </si>
  <si>
    <t>5350020670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</si>
  <si>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</si>
  <si>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550000000</t>
  </si>
  <si>
    <t>5540080790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</si>
  <si>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</si>
  <si>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</si>
  <si>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Исполнено на 01.01.2021г.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</si>
  <si>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</si>
  <si>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56001L5760</t>
  </si>
  <si>
    <t>63226S0550</t>
  </si>
  <si>
    <t>635G552430</t>
  </si>
  <si>
    <t>5150060030</t>
  </si>
  <si>
    <t>5150080040</t>
  </si>
  <si>
    <t>Муниципальная программа МО "Красногвардейский район" "Социальная поддержка граждан и социально-ориентированных организаций на территории района на 2020-2022 годы "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</si>
  <si>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2020-2022 годы"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</si>
  <si>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2020-2022годы"</t>
  </si>
  <si>
    <t>5313020130</t>
  </si>
  <si>
    <t>5314020130</t>
  </si>
  <si>
    <t>5326120140</t>
  </si>
  <si>
    <t>Приложение 3 к решению</t>
  </si>
  <si>
    <t>муниципального образования</t>
  </si>
  <si>
    <t>"Красногвардейский район"</t>
  </si>
  <si>
    <t>Совета народных депутатов</t>
  </si>
  <si>
    <t>Исполнение расходов бюджета муниципального образования"Красногвардейский район" за 2020 год</t>
  </si>
  <si>
    <t>по ведомственной структуре расходов бюджета</t>
  </si>
  <si>
    <t>от 04.06.2021 г. № 189</t>
  </si>
  <si>
    <t>Прочие субсидии бюджетам сельских поселений из бюджета МО «Красногвардейский район"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</si>
</sst>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9" fontId="36" fillId="19" borderId="1">
      <alignment horizontal="right" vertical="top" shrinkToFit="1"/>
      <protection/>
    </xf>
    <xf numFmtId="1" fontId="37" fillId="0" borderId="1">
      <alignment horizontal="center" vertical="top" shrinkToFit="1"/>
      <protection/>
    </xf>
    <xf numFmtId="0" fontId="36" fillId="0" borderId="1">
      <alignment vertical="top" wrapText="1"/>
      <protection/>
    </xf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5" fillId="0" borderId="11" xfId="0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8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6" fillId="0" borderId="16" xfId="35" applyNumberFormat="1" applyFont="1" applyFill="1" applyBorder="1" applyAlignment="1" applyProtection="1">
      <alignment horizontal="left" vertical="top" wrapText="1"/>
      <protection/>
    </xf>
    <xf numFmtId="0" fontId="56" fillId="0" borderId="12" xfId="35" applyNumberFormat="1" applyFont="1" applyFill="1" applyBorder="1" applyAlignment="1" applyProtection="1">
      <alignment horizontal="left" vertical="top" wrapText="1"/>
      <protection/>
    </xf>
    <xf numFmtId="0" fontId="56" fillId="0" borderId="13" xfId="35" applyNumberFormat="1" applyFont="1" applyFill="1" applyBorder="1" applyAlignment="1" applyProtection="1">
      <alignment horizontal="left" vertical="top" wrapText="1"/>
      <protection/>
    </xf>
    <xf numFmtId="0" fontId="56" fillId="0" borderId="16" xfId="36" applyNumberFormat="1" applyFont="1" applyFill="1" applyBorder="1" applyAlignment="1" applyProtection="1">
      <alignment horizontal="left" vertical="top" wrapText="1"/>
      <protection/>
    </xf>
    <xf numFmtId="0" fontId="56" fillId="0" borderId="12" xfId="36" applyNumberFormat="1" applyFont="1" applyFill="1" applyBorder="1" applyAlignment="1" applyProtection="1">
      <alignment horizontal="left" vertical="top" wrapText="1"/>
      <protection/>
    </xf>
    <xf numFmtId="0" fontId="56" fillId="0" borderId="13" xfId="36" applyNumberFormat="1" applyFont="1" applyFill="1" applyBorder="1" applyAlignment="1" applyProtection="1">
      <alignment horizontal="left" vertical="top" wrapText="1"/>
      <protection/>
    </xf>
    <xf numFmtId="0" fontId="55" fillId="0" borderId="12" xfId="36" applyNumberFormat="1" applyFont="1" applyFill="1" applyBorder="1" applyAlignment="1" applyProtection="1">
      <alignment horizontal="left" vertical="top" wrapText="1"/>
      <protection/>
    </xf>
    <xf numFmtId="0" fontId="55" fillId="0" borderId="13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2" xfId="36" applyNumberFormat="1" applyFont="1" applyFill="1" applyBorder="1" applyAlignment="1" applyProtection="1">
      <alignment horizontal="left" vertical="top" wrapText="1"/>
      <protection/>
    </xf>
    <xf numFmtId="0" fontId="5" fillId="0" borderId="13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2" xfId="36" applyNumberFormat="1" applyFont="1" applyFill="1" applyBorder="1" applyAlignment="1" applyProtection="1">
      <alignment vertical="top" wrapText="1"/>
      <protection/>
    </xf>
    <xf numFmtId="0" fontId="5" fillId="0" borderId="13" xfId="36" applyNumberFormat="1" applyFont="1" applyFill="1" applyBorder="1" applyAlignment="1" applyProtection="1">
      <alignment vertical="top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 shrinkToFit="1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2" xfId="61" applyFont="1" applyFill="1" applyBorder="1" applyAlignment="1">
      <alignment horizontal="left" vertical="top" wrapText="1"/>
    </xf>
    <xf numFmtId="9" fontId="5" fillId="0" borderId="13" xfId="6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1"/>
  <sheetViews>
    <sheetView tabSelected="1" view="pageLayout" zoomScale="120" zoomScaleNormal="130" zoomScalePageLayoutView="120" workbookViewId="0" topLeftCell="A55">
      <selection activeCell="B55" sqref="B55:D55"/>
    </sheetView>
  </sheetViews>
  <sheetFormatPr defaultColWidth="9.00390625" defaultRowHeight="12.75"/>
  <cols>
    <col min="1" max="1" width="3.00390625" style="1" customWidth="1"/>
    <col min="2" max="2" width="9.625" style="4" bestFit="1" customWidth="1"/>
    <col min="3" max="3" width="9.125" style="4" customWidth="1"/>
    <col min="4" max="4" width="15.875" style="4" customWidth="1"/>
    <col min="5" max="5" width="7.375" style="3" customWidth="1"/>
    <col min="6" max="6" width="5.125" style="1" customWidth="1"/>
    <col min="7" max="7" width="6.875" style="1" customWidth="1"/>
    <col min="8" max="8" width="10.875" style="1" customWidth="1"/>
    <col min="9" max="9" width="9.25390625" style="1" customWidth="1"/>
    <col min="10" max="11" width="12.25390625" style="1" customWidth="1"/>
    <col min="12" max="12" width="12.25390625" style="9" customWidth="1"/>
    <col min="13" max="13" width="10.625" style="1" customWidth="1"/>
    <col min="14" max="14" width="11.75390625" style="1" customWidth="1"/>
    <col min="15" max="22" width="9.125" style="9" customWidth="1"/>
    <col min="23" max="16384" width="9.125" style="1" customWidth="1"/>
  </cols>
  <sheetData>
    <row r="1" spans="1:14" ht="0.75" customHeight="1" hidden="1">
      <c r="A1" s="17"/>
      <c r="B1" s="15"/>
      <c r="C1" s="15"/>
      <c r="D1" s="15"/>
      <c r="E1" s="16"/>
      <c r="F1" s="19"/>
      <c r="G1" s="19"/>
      <c r="H1" s="19"/>
      <c r="I1" s="104"/>
      <c r="J1" s="104"/>
      <c r="K1" s="104"/>
      <c r="L1" s="19"/>
      <c r="M1" s="9"/>
      <c r="N1" s="9"/>
    </row>
    <row r="2" spans="1:14" ht="12.75" customHeight="1" hidden="1">
      <c r="A2" s="17"/>
      <c r="B2" s="15"/>
      <c r="C2" s="15"/>
      <c r="D2" s="100"/>
      <c r="E2" s="100"/>
      <c r="F2" s="100"/>
      <c r="G2" s="100"/>
      <c r="H2" s="100"/>
      <c r="I2" s="100"/>
      <c r="J2" s="17"/>
      <c r="K2" s="17"/>
      <c r="L2" s="17"/>
      <c r="M2" s="9"/>
      <c r="N2" s="9"/>
    </row>
    <row r="3" spans="1:14" ht="12.75" customHeight="1" hidden="1">
      <c r="A3" s="17"/>
      <c r="B3" s="15"/>
      <c r="C3" s="15"/>
      <c r="D3" s="15"/>
      <c r="E3" s="16"/>
      <c r="F3" s="100"/>
      <c r="G3" s="100"/>
      <c r="H3" s="100"/>
      <c r="I3" s="100"/>
      <c r="J3" s="17"/>
      <c r="K3" s="17"/>
      <c r="L3" s="17"/>
      <c r="M3" s="9"/>
      <c r="N3" s="9"/>
    </row>
    <row r="4" spans="1:14" ht="12.75" customHeight="1" hidden="1">
      <c r="A4" s="17"/>
      <c r="B4" s="15"/>
      <c r="C4" s="15"/>
      <c r="D4" s="15"/>
      <c r="E4" s="16"/>
      <c r="F4" s="14"/>
      <c r="G4" s="100"/>
      <c r="H4" s="100"/>
      <c r="I4" s="100"/>
      <c r="J4" s="17"/>
      <c r="K4" s="17"/>
      <c r="L4" s="17"/>
      <c r="M4" s="9"/>
      <c r="N4" s="9"/>
    </row>
    <row r="5" spans="1:14" ht="12.75" customHeight="1">
      <c r="A5" s="111" t="s">
        <v>560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5" customHeight="1">
      <c r="A6" s="99" t="s">
        <v>563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15">
      <c r="A7" s="102" t="s">
        <v>561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" customHeight="1">
      <c r="A8" s="102" t="s">
        <v>562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" customHeight="1">
      <c r="A9" s="102" t="s">
        <v>566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22" s="61" customFormat="1" ht="27.75" customHeight="1">
      <c r="A10" s="103" t="s">
        <v>564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60"/>
      <c r="P10" s="60"/>
      <c r="Q10" s="60"/>
      <c r="R10" s="60"/>
      <c r="S10" s="60"/>
      <c r="T10" s="60"/>
      <c r="U10" s="60"/>
      <c r="V10" s="60"/>
    </row>
    <row r="11" spans="1:22" s="61" customFormat="1" ht="15.75" customHeight="1">
      <c r="A11" s="103" t="s">
        <v>565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60"/>
      <c r="P11" s="60"/>
      <c r="Q11" s="60"/>
      <c r="R11" s="60"/>
      <c r="S11" s="60"/>
      <c r="T11" s="60"/>
      <c r="U11" s="60"/>
      <c r="V11" s="60"/>
    </row>
    <row r="12" spans="1:14" ht="13.5" customHeight="1" thickBot="1">
      <c r="A12" s="22"/>
      <c r="B12" s="20"/>
      <c r="C12" s="20"/>
      <c r="D12" s="20"/>
      <c r="E12" s="21"/>
      <c r="F12" s="18"/>
      <c r="G12" s="18"/>
      <c r="H12" s="18"/>
      <c r="I12" s="112" t="s">
        <v>0</v>
      </c>
      <c r="J12" s="112"/>
      <c r="K12" s="112"/>
      <c r="L12" s="112"/>
      <c r="M12" s="112"/>
      <c r="N12" s="112"/>
    </row>
    <row r="13" spans="1:22" s="3" customFormat="1" ht="43.5" customHeight="1">
      <c r="A13" s="56" t="s">
        <v>1</v>
      </c>
      <c r="B13" s="101" t="s">
        <v>318</v>
      </c>
      <c r="C13" s="101"/>
      <c r="D13" s="101"/>
      <c r="E13" s="53" t="s">
        <v>255</v>
      </c>
      <c r="F13" s="53" t="s">
        <v>128</v>
      </c>
      <c r="G13" s="53" t="s">
        <v>127</v>
      </c>
      <c r="H13" s="53" t="s">
        <v>122</v>
      </c>
      <c r="I13" s="53" t="s">
        <v>123</v>
      </c>
      <c r="J13" s="54" t="s">
        <v>450</v>
      </c>
      <c r="K13" s="54" t="s">
        <v>451</v>
      </c>
      <c r="L13" s="53" t="s">
        <v>547</v>
      </c>
      <c r="M13" s="54" t="s">
        <v>452</v>
      </c>
      <c r="N13" s="54" t="s">
        <v>453</v>
      </c>
      <c r="O13" s="31"/>
      <c r="P13" s="31"/>
      <c r="Q13" s="31"/>
      <c r="R13" s="31"/>
      <c r="S13" s="31"/>
      <c r="T13" s="31"/>
      <c r="U13" s="31"/>
      <c r="V13" s="31"/>
    </row>
    <row r="14" spans="1:22" s="2" customFormat="1" ht="35.25" customHeight="1">
      <c r="A14" s="24" t="s">
        <v>2</v>
      </c>
      <c r="B14" s="105" t="s">
        <v>147</v>
      </c>
      <c r="C14" s="106"/>
      <c r="D14" s="107"/>
      <c r="E14" s="52" t="s">
        <v>18</v>
      </c>
      <c r="F14" s="34"/>
      <c r="G14" s="35"/>
      <c r="H14" s="34"/>
      <c r="I14" s="34"/>
      <c r="J14" s="47">
        <f>J15+J27+J33</f>
        <v>12010.6</v>
      </c>
      <c r="K14" s="47">
        <f>K15+K27+K33</f>
        <v>52381.7</v>
      </c>
      <c r="L14" s="47">
        <f>L15+L27+L33</f>
        <v>52367.4</v>
      </c>
      <c r="M14" s="55">
        <f>L14-K14</f>
        <v>-14.299999999995634</v>
      </c>
      <c r="N14" s="57">
        <f>L14/K14%</f>
        <v>99.9727003896399</v>
      </c>
      <c r="O14" s="10"/>
      <c r="P14" s="10"/>
      <c r="Q14" s="10"/>
      <c r="R14" s="10"/>
      <c r="S14" s="10"/>
      <c r="T14" s="10"/>
      <c r="U14" s="10"/>
      <c r="V14" s="10"/>
    </row>
    <row r="15" spans="1:22" s="2" customFormat="1" ht="11.25">
      <c r="A15" s="27"/>
      <c r="B15" s="74" t="s">
        <v>5</v>
      </c>
      <c r="C15" s="75"/>
      <c r="D15" s="76"/>
      <c r="E15" s="5"/>
      <c r="F15" s="5" t="s">
        <v>9</v>
      </c>
      <c r="G15" s="5" t="s">
        <v>20</v>
      </c>
      <c r="H15" s="5"/>
      <c r="I15" s="5"/>
      <c r="J15" s="26">
        <f>J16+J25</f>
        <v>5873.1</v>
      </c>
      <c r="K15" s="26">
        <f>K16+K25+K24</f>
        <v>5949.9000000000015</v>
      </c>
      <c r="L15" s="26">
        <f>L16+L25+L24</f>
        <v>5937.600000000001</v>
      </c>
      <c r="M15" s="55">
        <f aca="true" t="shared" si="0" ref="M15:M78">L15-K15</f>
        <v>-12.300000000000182</v>
      </c>
      <c r="N15" s="57">
        <f aca="true" t="shared" si="1" ref="N15:N78">L15/K15%</f>
        <v>99.79327383653506</v>
      </c>
      <c r="O15" s="10"/>
      <c r="P15" s="10"/>
      <c r="Q15" s="10"/>
      <c r="R15" s="10"/>
      <c r="S15" s="10"/>
      <c r="T15" s="10"/>
      <c r="U15" s="10"/>
      <c r="V15" s="10"/>
    </row>
    <row r="16" spans="1:22" s="2" customFormat="1" ht="33" customHeight="1">
      <c r="A16" s="27"/>
      <c r="B16" s="71" t="s">
        <v>51</v>
      </c>
      <c r="C16" s="72"/>
      <c r="D16" s="73"/>
      <c r="E16" s="31"/>
      <c r="F16" s="5" t="s">
        <v>9</v>
      </c>
      <c r="G16" s="5" t="s">
        <v>14</v>
      </c>
      <c r="H16" s="5"/>
      <c r="I16" s="5"/>
      <c r="J16" s="26">
        <f aca="true" t="shared" si="2" ref="J16:L18">J17</f>
        <v>5711.1</v>
      </c>
      <c r="K16" s="26">
        <f>K17+K23</f>
        <v>5787.9000000000015</v>
      </c>
      <c r="L16" s="26">
        <f>L17+L23</f>
        <v>5776.500000000001</v>
      </c>
      <c r="M16" s="55">
        <f t="shared" si="0"/>
        <v>-11.400000000000546</v>
      </c>
      <c r="N16" s="57">
        <f t="shared" si="1"/>
        <v>99.80303737106722</v>
      </c>
      <c r="O16" s="10"/>
      <c r="P16" s="10"/>
      <c r="Q16" s="10"/>
      <c r="R16" s="10"/>
      <c r="S16" s="10"/>
      <c r="T16" s="10"/>
      <c r="U16" s="10"/>
      <c r="V16" s="10"/>
    </row>
    <row r="17" spans="1:22" s="2" customFormat="1" ht="42.75" customHeight="1">
      <c r="A17" s="32"/>
      <c r="B17" s="71" t="s">
        <v>401</v>
      </c>
      <c r="C17" s="72"/>
      <c r="D17" s="73"/>
      <c r="E17" s="5"/>
      <c r="F17" s="6" t="s">
        <v>9</v>
      </c>
      <c r="G17" s="6" t="s">
        <v>14</v>
      </c>
      <c r="H17" s="6" t="s">
        <v>155</v>
      </c>
      <c r="I17" s="6"/>
      <c r="J17" s="8">
        <f t="shared" si="2"/>
        <v>5711.1</v>
      </c>
      <c r="K17" s="8">
        <f t="shared" si="2"/>
        <v>5735.800000000001</v>
      </c>
      <c r="L17" s="8">
        <f t="shared" si="2"/>
        <v>5724.400000000001</v>
      </c>
      <c r="M17" s="55">
        <f t="shared" si="0"/>
        <v>-11.400000000000546</v>
      </c>
      <c r="N17" s="57">
        <f t="shared" si="1"/>
        <v>99.80124830014992</v>
      </c>
      <c r="O17" s="10"/>
      <c r="P17" s="10"/>
      <c r="Q17" s="10"/>
      <c r="R17" s="10"/>
      <c r="S17" s="10"/>
      <c r="T17" s="10"/>
      <c r="U17" s="10"/>
      <c r="V17" s="10"/>
    </row>
    <row r="18" spans="1:22" s="2" customFormat="1" ht="53.25" customHeight="1">
      <c r="A18" s="27"/>
      <c r="B18" s="71" t="s">
        <v>133</v>
      </c>
      <c r="C18" s="72"/>
      <c r="D18" s="73"/>
      <c r="E18" s="5"/>
      <c r="F18" s="6" t="s">
        <v>9</v>
      </c>
      <c r="G18" s="6" t="s">
        <v>14</v>
      </c>
      <c r="H18" s="6" t="s">
        <v>156</v>
      </c>
      <c r="I18" s="6"/>
      <c r="J18" s="8">
        <f t="shared" si="2"/>
        <v>5711.1</v>
      </c>
      <c r="K18" s="8">
        <f t="shared" si="2"/>
        <v>5735.800000000001</v>
      </c>
      <c r="L18" s="8">
        <f t="shared" si="2"/>
        <v>5724.400000000001</v>
      </c>
      <c r="M18" s="55">
        <f t="shared" si="0"/>
        <v>-11.400000000000546</v>
      </c>
      <c r="N18" s="57">
        <f t="shared" si="1"/>
        <v>99.80124830014992</v>
      </c>
      <c r="O18" s="10"/>
      <c r="P18" s="10"/>
      <c r="Q18" s="10"/>
      <c r="R18" s="10"/>
      <c r="S18" s="10"/>
      <c r="T18" s="10"/>
      <c r="U18" s="10"/>
      <c r="V18" s="10"/>
    </row>
    <row r="19" spans="1:22" s="2" customFormat="1" ht="24" customHeight="1">
      <c r="A19" s="27"/>
      <c r="B19" s="62" t="s">
        <v>77</v>
      </c>
      <c r="C19" s="63"/>
      <c r="D19" s="64"/>
      <c r="E19" s="5"/>
      <c r="F19" s="6" t="s">
        <v>9</v>
      </c>
      <c r="G19" s="6" t="s">
        <v>14</v>
      </c>
      <c r="H19" s="6" t="s">
        <v>157</v>
      </c>
      <c r="I19" s="33"/>
      <c r="J19" s="8">
        <f>J20+J21+J22</f>
        <v>5711.1</v>
      </c>
      <c r="K19" s="8">
        <f>K20+K21+K22</f>
        <v>5735.800000000001</v>
      </c>
      <c r="L19" s="8">
        <f>L20+L21+L22</f>
        <v>5724.400000000001</v>
      </c>
      <c r="M19" s="55">
        <f t="shared" si="0"/>
        <v>-11.400000000000546</v>
      </c>
      <c r="N19" s="57">
        <f t="shared" si="1"/>
        <v>99.80124830014992</v>
      </c>
      <c r="O19" s="10"/>
      <c r="P19" s="10"/>
      <c r="Q19" s="10"/>
      <c r="R19" s="10"/>
      <c r="S19" s="10"/>
      <c r="T19" s="10"/>
      <c r="U19" s="10"/>
      <c r="V19" s="10"/>
    </row>
    <row r="20" spans="1:22" s="59" customFormat="1" ht="57.75" customHeight="1">
      <c r="A20" s="27"/>
      <c r="B20" s="62" t="s">
        <v>102</v>
      </c>
      <c r="C20" s="63"/>
      <c r="D20" s="64"/>
      <c r="E20" s="5"/>
      <c r="F20" s="6" t="s">
        <v>9</v>
      </c>
      <c r="G20" s="6" t="s">
        <v>14</v>
      </c>
      <c r="H20" s="6" t="s">
        <v>157</v>
      </c>
      <c r="I20" s="6" t="s">
        <v>103</v>
      </c>
      <c r="J20" s="8">
        <v>5270</v>
      </c>
      <c r="K20" s="8">
        <v>5261.1</v>
      </c>
      <c r="L20" s="8">
        <v>5260.8</v>
      </c>
      <c r="M20" s="55">
        <f t="shared" si="0"/>
        <v>-0.3000000000001819</v>
      </c>
      <c r="N20" s="57">
        <f t="shared" si="1"/>
        <v>99.99429777042823</v>
      </c>
      <c r="O20" s="10"/>
      <c r="P20" s="10"/>
      <c r="Q20" s="10"/>
      <c r="R20" s="10"/>
      <c r="S20" s="10"/>
      <c r="T20" s="10"/>
      <c r="U20" s="10"/>
      <c r="V20" s="10"/>
    </row>
    <row r="21" spans="1:22" s="2" customFormat="1" ht="23.25" customHeight="1">
      <c r="A21" s="27"/>
      <c r="B21" s="62" t="s">
        <v>266</v>
      </c>
      <c r="C21" s="63"/>
      <c r="D21" s="64"/>
      <c r="E21" s="5"/>
      <c r="F21" s="6" t="s">
        <v>9</v>
      </c>
      <c r="G21" s="6" t="s">
        <v>14</v>
      </c>
      <c r="H21" s="6" t="s">
        <v>157</v>
      </c>
      <c r="I21" s="6" t="s">
        <v>106</v>
      </c>
      <c r="J21" s="8">
        <v>438.6</v>
      </c>
      <c r="K21" s="8">
        <v>472.1</v>
      </c>
      <c r="L21" s="8">
        <v>461</v>
      </c>
      <c r="M21" s="55">
        <f t="shared" si="0"/>
        <v>-11.100000000000023</v>
      </c>
      <c r="N21" s="57">
        <f t="shared" si="1"/>
        <v>97.64880321965686</v>
      </c>
      <c r="O21" s="10"/>
      <c r="P21" s="10"/>
      <c r="Q21" s="10"/>
      <c r="R21" s="10"/>
      <c r="S21" s="10"/>
      <c r="T21" s="10"/>
      <c r="U21" s="10"/>
      <c r="V21" s="10"/>
    </row>
    <row r="22" spans="1:22" s="2" customFormat="1" ht="11.25" customHeight="1">
      <c r="A22" s="27"/>
      <c r="B22" s="62" t="s">
        <v>109</v>
      </c>
      <c r="C22" s="63"/>
      <c r="D22" s="64"/>
      <c r="E22" s="5"/>
      <c r="F22" s="6" t="s">
        <v>9</v>
      </c>
      <c r="G22" s="6" t="s">
        <v>14</v>
      </c>
      <c r="H22" s="6" t="s">
        <v>157</v>
      </c>
      <c r="I22" s="6" t="s">
        <v>110</v>
      </c>
      <c r="J22" s="8">
        <v>2.5</v>
      </c>
      <c r="K22" s="8">
        <v>2.6</v>
      </c>
      <c r="L22" s="8">
        <v>2.6</v>
      </c>
      <c r="M22" s="55">
        <f t="shared" si="0"/>
        <v>0</v>
      </c>
      <c r="N22" s="57">
        <f t="shared" si="1"/>
        <v>100</v>
      </c>
      <c r="O22" s="10"/>
      <c r="P22" s="10"/>
      <c r="Q22" s="10"/>
      <c r="R22" s="10"/>
      <c r="S22" s="10"/>
      <c r="T22" s="10"/>
      <c r="U22" s="10"/>
      <c r="V22" s="10"/>
    </row>
    <row r="23" spans="1:22" s="59" customFormat="1" ht="46.5" customHeight="1">
      <c r="A23" s="27"/>
      <c r="B23" s="62" t="s">
        <v>454</v>
      </c>
      <c r="C23" s="63"/>
      <c r="D23" s="64"/>
      <c r="E23" s="5"/>
      <c r="F23" s="6" t="s">
        <v>9</v>
      </c>
      <c r="G23" s="6" t="s">
        <v>14</v>
      </c>
      <c r="H23" s="6" t="s">
        <v>455</v>
      </c>
      <c r="I23" s="6" t="s">
        <v>103</v>
      </c>
      <c r="J23" s="8">
        <v>0</v>
      </c>
      <c r="K23" s="8">
        <v>52.1</v>
      </c>
      <c r="L23" s="8">
        <v>52.1</v>
      </c>
      <c r="M23" s="55">
        <f t="shared" si="0"/>
        <v>0</v>
      </c>
      <c r="N23" s="57">
        <f t="shared" si="1"/>
        <v>100</v>
      </c>
      <c r="O23" s="10"/>
      <c r="P23" s="10"/>
      <c r="Q23" s="10"/>
      <c r="R23" s="10"/>
      <c r="S23" s="10"/>
      <c r="T23" s="10"/>
      <c r="U23" s="10"/>
      <c r="V23" s="10"/>
    </row>
    <row r="24" spans="1:22" s="2" customFormat="1" ht="11.25">
      <c r="A24" s="27"/>
      <c r="B24" s="71" t="s">
        <v>47</v>
      </c>
      <c r="C24" s="72"/>
      <c r="D24" s="73"/>
      <c r="E24" s="5"/>
      <c r="F24" s="5" t="s">
        <v>9</v>
      </c>
      <c r="G24" s="5" t="s">
        <v>30</v>
      </c>
      <c r="H24" s="6"/>
      <c r="I24" s="6" t="s">
        <v>417</v>
      </c>
      <c r="J24" s="8">
        <v>0</v>
      </c>
      <c r="K24" s="26">
        <f>K26</f>
        <v>162</v>
      </c>
      <c r="L24" s="26">
        <f>L26</f>
        <v>161.1</v>
      </c>
      <c r="M24" s="55">
        <f t="shared" si="0"/>
        <v>-0.9000000000000057</v>
      </c>
      <c r="N24" s="57">
        <f t="shared" si="1"/>
        <v>99.44444444444443</v>
      </c>
      <c r="O24" s="10"/>
      <c r="P24" s="10"/>
      <c r="Q24" s="10"/>
      <c r="R24" s="10"/>
      <c r="S24" s="10"/>
      <c r="T24" s="10"/>
      <c r="U24" s="10"/>
      <c r="V24" s="10"/>
    </row>
    <row r="25" spans="1:22" s="59" customFormat="1" ht="45.75" customHeight="1">
      <c r="A25" s="27"/>
      <c r="B25" s="62" t="s">
        <v>310</v>
      </c>
      <c r="C25" s="63"/>
      <c r="D25" s="64"/>
      <c r="E25" s="5"/>
      <c r="F25" s="6" t="s">
        <v>9</v>
      </c>
      <c r="G25" s="6" t="s">
        <v>30</v>
      </c>
      <c r="H25" s="6" t="s">
        <v>311</v>
      </c>
      <c r="I25" s="6" t="s">
        <v>103</v>
      </c>
      <c r="J25" s="8">
        <v>162</v>
      </c>
      <c r="K25" s="8">
        <v>0</v>
      </c>
      <c r="L25" s="8">
        <v>0</v>
      </c>
      <c r="M25" s="55">
        <f t="shared" si="0"/>
        <v>0</v>
      </c>
      <c r="N25" s="57">
        <v>0</v>
      </c>
      <c r="O25" s="10"/>
      <c r="P25" s="10"/>
      <c r="Q25" s="10"/>
      <c r="R25" s="10"/>
      <c r="S25" s="10"/>
      <c r="T25" s="10"/>
      <c r="U25" s="10"/>
      <c r="V25" s="10"/>
    </row>
    <row r="26" spans="1:22" s="2" customFormat="1" ht="28.5" customHeight="1">
      <c r="A26" s="27"/>
      <c r="B26" s="62" t="s">
        <v>117</v>
      </c>
      <c r="C26" s="63"/>
      <c r="D26" s="64"/>
      <c r="E26" s="5"/>
      <c r="F26" s="6" t="s">
        <v>9</v>
      </c>
      <c r="G26" s="6" t="s">
        <v>30</v>
      </c>
      <c r="H26" s="6" t="s">
        <v>456</v>
      </c>
      <c r="I26" s="6" t="s">
        <v>119</v>
      </c>
      <c r="J26" s="8">
        <v>0</v>
      </c>
      <c r="K26" s="8">
        <v>162</v>
      </c>
      <c r="L26" s="8">
        <v>161.1</v>
      </c>
      <c r="M26" s="55">
        <f t="shared" si="0"/>
        <v>-0.9000000000000057</v>
      </c>
      <c r="N26" s="57">
        <f t="shared" si="1"/>
        <v>99.44444444444443</v>
      </c>
      <c r="O26" s="10"/>
      <c r="P26" s="10"/>
      <c r="Q26" s="10"/>
      <c r="R26" s="10"/>
      <c r="S26" s="10"/>
      <c r="T26" s="10"/>
      <c r="U26" s="10"/>
      <c r="V26" s="10"/>
    </row>
    <row r="27" spans="1:22" s="2" customFormat="1" ht="24.75" customHeight="1">
      <c r="A27" s="27"/>
      <c r="B27" s="71" t="s">
        <v>32</v>
      </c>
      <c r="C27" s="72"/>
      <c r="D27" s="73"/>
      <c r="E27" s="24"/>
      <c r="F27" s="5" t="s">
        <v>30</v>
      </c>
      <c r="G27" s="5" t="s">
        <v>20</v>
      </c>
      <c r="H27" s="5"/>
      <c r="I27" s="6"/>
      <c r="J27" s="8">
        <f>J29</f>
        <v>25.5</v>
      </c>
      <c r="K27" s="8">
        <f>K29</f>
        <v>32.2</v>
      </c>
      <c r="L27" s="8">
        <f>L29</f>
        <v>32.2</v>
      </c>
      <c r="M27" s="55">
        <f t="shared" si="0"/>
        <v>0</v>
      </c>
      <c r="N27" s="57">
        <f t="shared" si="1"/>
        <v>100</v>
      </c>
      <c r="O27" s="10"/>
      <c r="P27" s="10"/>
      <c r="Q27" s="10"/>
      <c r="R27" s="10"/>
      <c r="S27" s="10"/>
      <c r="T27" s="10"/>
      <c r="U27" s="10"/>
      <c r="V27" s="10"/>
    </row>
    <row r="28" spans="1:22" s="2" customFormat="1" ht="24" customHeight="1">
      <c r="A28" s="27"/>
      <c r="B28" s="71" t="s">
        <v>138</v>
      </c>
      <c r="C28" s="72"/>
      <c r="D28" s="73"/>
      <c r="E28" s="24"/>
      <c r="F28" s="5" t="s">
        <v>30</v>
      </c>
      <c r="G28" s="5" t="s">
        <v>9</v>
      </c>
      <c r="H28" s="5"/>
      <c r="I28" s="6"/>
      <c r="J28" s="8">
        <f aca="true" t="shared" si="3" ref="J28:L31">J29</f>
        <v>25.5</v>
      </c>
      <c r="K28" s="8">
        <f t="shared" si="3"/>
        <v>32.2</v>
      </c>
      <c r="L28" s="8">
        <f t="shared" si="3"/>
        <v>32.2</v>
      </c>
      <c r="M28" s="55">
        <f t="shared" si="0"/>
        <v>0</v>
      </c>
      <c r="N28" s="57">
        <f t="shared" si="1"/>
        <v>100</v>
      </c>
      <c r="O28" s="10"/>
      <c r="P28" s="10"/>
      <c r="Q28" s="10"/>
      <c r="R28" s="10"/>
      <c r="S28" s="10"/>
      <c r="T28" s="10"/>
      <c r="U28" s="10"/>
      <c r="V28" s="10"/>
    </row>
    <row r="29" spans="1:22" s="2" customFormat="1" ht="46.5" customHeight="1">
      <c r="A29" s="27"/>
      <c r="B29" s="108" t="s">
        <v>402</v>
      </c>
      <c r="C29" s="109"/>
      <c r="D29" s="110"/>
      <c r="E29" s="6"/>
      <c r="F29" s="6" t="s">
        <v>30</v>
      </c>
      <c r="G29" s="6" t="s">
        <v>9</v>
      </c>
      <c r="H29" s="6" t="s">
        <v>155</v>
      </c>
      <c r="I29" s="6"/>
      <c r="J29" s="8">
        <f t="shared" si="3"/>
        <v>25.5</v>
      </c>
      <c r="K29" s="8">
        <f t="shared" si="3"/>
        <v>32.2</v>
      </c>
      <c r="L29" s="8">
        <f t="shared" si="3"/>
        <v>32.2</v>
      </c>
      <c r="M29" s="55">
        <f t="shared" si="0"/>
        <v>0</v>
      </c>
      <c r="N29" s="57">
        <f t="shared" si="1"/>
        <v>100</v>
      </c>
      <c r="O29" s="10"/>
      <c r="P29" s="10"/>
      <c r="Q29" s="10"/>
      <c r="R29" s="10"/>
      <c r="S29" s="10"/>
      <c r="T29" s="10"/>
      <c r="U29" s="10"/>
      <c r="V29" s="10"/>
    </row>
    <row r="30" spans="1:22" s="2" customFormat="1" ht="25.5" customHeight="1">
      <c r="A30" s="27"/>
      <c r="B30" s="62" t="s">
        <v>328</v>
      </c>
      <c r="C30" s="63"/>
      <c r="D30" s="64"/>
      <c r="E30" s="36"/>
      <c r="F30" s="6" t="s">
        <v>30</v>
      </c>
      <c r="G30" s="6" t="s">
        <v>9</v>
      </c>
      <c r="H30" s="6" t="s">
        <v>161</v>
      </c>
      <c r="I30" s="6"/>
      <c r="J30" s="8">
        <f t="shared" si="3"/>
        <v>25.5</v>
      </c>
      <c r="K30" s="8">
        <f t="shared" si="3"/>
        <v>32.2</v>
      </c>
      <c r="L30" s="8">
        <f t="shared" si="3"/>
        <v>32.2</v>
      </c>
      <c r="M30" s="55">
        <f t="shared" si="0"/>
        <v>0</v>
      </c>
      <c r="N30" s="57">
        <f t="shared" si="1"/>
        <v>100</v>
      </c>
      <c r="O30" s="10"/>
      <c r="P30" s="10"/>
      <c r="Q30" s="10"/>
      <c r="R30" s="10"/>
      <c r="S30" s="10"/>
      <c r="T30" s="10"/>
      <c r="U30" s="10"/>
      <c r="V30" s="10"/>
    </row>
    <row r="31" spans="1:22" s="2" customFormat="1" ht="11.25">
      <c r="A31" s="27"/>
      <c r="B31" s="62" t="s">
        <v>33</v>
      </c>
      <c r="C31" s="63"/>
      <c r="D31" s="64"/>
      <c r="E31" s="24"/>
      <c r="F31" s="6" t="s">
        <v>30</v>
      </c>
      <c r="G31" s="6" t="s">
        <v>9</v>
      </c>
      <c r="H31" s="6" t="s">
        <v>162</v>
      </c>
      <c r="I31" s="6"/>
      <c r="J31" s="8">
        <f t="shared" si="3"/>
        <v>25.5</v>
      </c>
      <c r="K31" s="8">
        <f t="shared" si="3"/>
        <v>32.2</v>
      </c>
      <c r="L31" s="8">
        <f t="shared" si="3"/>
        <v>32.2</v>
      </c>
      <c r="M31" s="55">
        <f t="shared" si="0"/>
        <v>0</v>
      </c>
      <c r="N31" s="57">
        <f t="shared" si="1"/>
        <v>100</v>
      </c>
      <c r="O31" s="10"/>
      <c r="P31" s="10"/>
      <c r="Q31" s="10"/>
      <c r="R31" s="10"/>
      <c r="S31" s="10"/>
      <c r="T31" s="10"/>
      <c r="U31" s="10"/>
      <c r="V31" s="10"/>
    </row>
    <row r="32" spans="1:22" s="2" customFormat="1" ht="24" customHeight="1">
      <c r="A32" s="27"/>
      <c r="B32" s="62" t="s">
        <v>112</v>
      </c>
      <c r="C32" s="63"/>
      <c r="D32" s="64"/>
      <c r="E32" s="24"/>
      <c r="F32" s="6" t="s">
        <v>30</v>
      </c>
      <c r="G32" s="6" t="s">
        <v>9</v>
      </c>
      <c r="H32" s="6" t="s">
        <v>162</v>
      </c>
      <c r="I32" s="6" t="s">
        <v>111</v>
      </c>
      <c r="J32" s="8">
        <v>25.5</v>
      </c>
      <c r="K32" s="8">
        <v>32.2</v>
      </c>
      <c r="L32" s="8">
        <v>32.2</v>
      </c>
      <c r="M32" s="55">
        <f t="shared" si="0"/>
        <v>0</v>
      </c>
      <c r="N32" s="57">
        <f t="shared" si="1"/>
        <v>100</v>
      </c>
      <c r="O32" s="10"/>
      <c r="P32" s="10"/>
      <c r="Q32" s="10"/>
      <c r="R32" s="10"/>
      <c r="S32" s="10"/>
      <c r="T32" s="10"/>
      <c r="U32" s="10"/>
      <c r="V32" s="10"/>
    </row>
    <row r="33" spans="1:22" s="2" customFormat="1" ht="33.75" customHeight="1">
      <c r="A33" s="27"/>
      <c r="B33" s="71" t="s">
        <v>257</v>
      </c>
      <c r="C33" s="72"/>
      <c r="D33" s="73"/>
      <c r="E33" s="5"/>
      <c r="F33" s="5" t="s">
        <v>22</v>
      </c>
      <c r="G33" s="5" t="s">
        <v>20</v>
      </c>
      <c r="H33" s="5"/>
      <c r="I33" s="5"/>
      <c r="J33" s="26">
        <f>J34</f>
        <v>6112</v>
      </c>
      <c r="K33" s="26">
        <f>K34+K46+K49</f>
        <v>46399.6</v>
      </c>
      <c r="L33" s="26">
        <f>L34+L46+L49</f>
        <v>46397.6</v>
      </c>
      <c r="M33" s="55">
        <f t="shared" si="0"/>
        <v>-2</v>
      </c>
      <c r="N33" s="57">
        <f t="shared" si="1"/>
        <v>99.99568961801396</v>
      </c>
      <c r="O33" s="10"/>
      <c r="P33" s="10"/>
      <c r="Q33" s="10"/>
      <c r="R33" s="10"/>
      <c r="S33" s="10"/>
      <c r="T33" s="10"/>
      <c r="U33" s="10"/>
      <c r="V33" s="10"/>
    </row>
    <row r="34" spans="1:22" s="2" customFormat="1" ht="33.75" customHeight="1">
      <c r="A34" s="27"/>
      <c r="B34" s="71" t="s">
        <v>31</v>
      </c>
      <c r="C34" s="72"/>
      <c r="D34" s="73"/>
      <c r="E34" s="5"/>
      <c r="F34" s="5" t="s">
        <v>22</v>
      </c>
      <c r="G34" s="5" t="s">
        <v>9</v>
      </c>
      <c r="H34" s="6"/>
      <c r="I34" s="6"/>
      <c r="J34" s="26">
        <f>J41</f>
        <v>6112</v>
      </c>
      <c r="K34" s="26">
        <f>K41</f>
        <v>6112</v>
      </c>
      <c r="L34" s="26">
        <f>L35+L37</f>
        <v>6112</v>
      </c>
      <c r="M34" s="55">
        <f t="shared" si="0"/>
        <v>0</v>
      </c>
      <c r="N34" s="57">
        <f t="shared" si="1"/>
        <v>100</v>
      </c>
      <c r="O34" s="10"/>
      <c r="P34" s="10"/>
      <c r="Q34" s="10"/>
      <c r="R34" s="10"/>
      <c r="S34" s="10"/>
      <c r="T34" s="10"/>
      <c r="U34" s="10"/>
      <c r="V34" s="10"/>
    </row>
    <row r="35" spans="1:22" s="2" customFormat="1" ht="33.75" customHeight="1">
      <c r="A35" s="27"/>
      <c r="B35" s="62" t="s">
        <v>71</v>
      </c>
      <c r="C35" s="63"/>
      <c r="D35" s="64"/>
      <c r="E35" s="5"/>
      <c r="F35" s="6" t="s">
        <v>22</v>
      </c>
      <c r="G35" s="6" t="s">
        <v>9</v>
      </c>
      <c r="H35" s="6" t="s">
        <v>552</v>
      </c>
      <c r="I35" s="6"/>
      <c r="J35" s="8">
        <v>0</v>
      </c>
      <c r="K35" s="8">
        <v>0</v>
      </c>
      <c r="L35" s="8">
        <f>L36</f>
        <v>4800</v>
      </c>
      <c r="M35" s="55">
        <f t="shared" si="0"/>
        <v>4800</v>
      </c>
      <c r="N35" s="57">
        <v>0</v>
      </c>
      <c r="O35" s="10"/>
      <c r="P35" s="10"/>
      <c r="Q35" s="10"/>
      <c r="R35" s="10"/>
      <c r="S35" s="10"/>
      <c r="T35" s="10"/>
      <c r="U35" s="10"/>
      <c r="V35" s="10"/>
    </row>
    <row r="36" spans="1:22" s="2" customFormat="1" ht="33.75" customHeight="1">
      <c r="A36" s="27"/>
      <c r="B36" s="62" t="s">
        <v>132</v>
      </c>
      <c r="C36" s="63"/>
      <c r="D36" s="64"/>
      <c r="E36" s="5"/>
      <c r="F36" s="6" t="s">
        <v>22</v>
      </c>
      <c r="G36" s="6" t="s">
        <v>9</v>
      </c>
      <c r="H36" s="6" t="s">
        <v>552</v>
      </c>
      <c r="I36" s="6" t="s">
        <v>23</v>
      </c>
      <c r="J36" s="8">
        <v>0</v>
      </c>
      <c r="K36" s="8">
        <v>0</v>
      </c>
      <c r="L36" s="8">
        <v>4800</v>
      </c>
      <c r="M36" s="55">
        <f t="shared" si="0"/>
        <v>4800</v>
      </c>
      <c r="N36" s="57">
        <v>0</v>
      </c>
      <c r="O36" s="10"/>
      <c r="P36" s="10"/>
      <c r="Q36" s="10"/>
      <c r="R36" s="10"/>
      <c r="S36" s="10"/>
      <c r="T36" s="10"/>
      <c r="U36" s="10"/>
      <c r="V36" s="10"/>
    </row>
    <row r="37" spans="1:22" s="2" customFormat="1" ht="22.5" customHeight="1">
      <c r="A37" s="27"/>
      <c r="B37" s="62" t="s">
        <v>99</v>
      </c>
      <c r="C37" s="63"/>
      <c r="D37" s="64"/>
      <c r="E37" s="5"/>
      <c r="F37" s="6" t="s">
        <v>22</v>
      </c>
      <c r="G37" s="6" t="s">
        <v>9</v>
      </c>
      <c r="H37" s="6" t="s">
        <v>553</v>
      </c>
      <c r="I37" s="6"/>
      <c r="J37" s="8">
        <v>0</v>
      </c>
      <c r="K37" s="8">
        <v>0</v>
      </c>
      <c r="L37" s="8">
        <f>L38</f>
        <v>1312</v>
      </c>
      <c r="M37" s="55">
        <f t="shared" si="0"/>
        <v>1312</v>
      </c>
      <c r="N37" s="57">
        <v>0</v>
      </c>
      <c r="O37" s="10"/>
      <c r="P37" s="10"/>
      <c r="Q37" s="10"/>
      <c r="R37" s="10"/>
      <c r="S37" s="10"/>
      <c r="T37" s="10"/>
      <c r="U37" s="10"/>
      <c r="V37" s="10"/>
    </row>
    <row r="38" spans="1:22" s="2" customFormat="1" ht="11.25">
      <c r="A38" s="27"/>
      <c r="B38" s="62" t="s">
        <v>113</v>
      </c>
      <c r="C38" s="63"/>
      <c r="D38" s="64"/>
      <c r="E38" s="5"/>
      <c r="F38" s="6" t="s">
        <v>22</v>
      </c>
      <c r="G38" s="6" t="s">
        <v>9</v>
      </c>
      <c r="H38" s="6" t="s">
        <v>553</v>
      </c>
      <c r="I38" s="6" t="s">
        <v>23</v>
      </c>
      <c r="J38" s="8">
        <v>0</v>
      </c>
      <c r="K38" s="8">
        <v>0</v>
      </c>
      <c r="L38" s="8">
        <v>1312</v>
      </c>
      <c r="M38" s="55">
        <f t="shared" si="0"/>
        <v>1312</v>
      </c>
      <c r="N38" s="57">
        <v>0</v>
      </c>
      <c r="O38" s="10"/>
      <c r="P38" s="10"/>
      <c r="Q38" s="10"/>
      <c r="R38" s="10"/>
      <c r="S38" s="10"/>
      <c r="T38" s="10"/>
      <c r="U38" s="10"/>
      <c r="V38" s="10"/>
    </row>
    <row r="39" spans="1:22" s="2" customFormat="1" ht="11.25">
      <c r="A39" s="27"/>
      <c r="B39" s="62" t="s">
        <v>139</v>
      </c>
      <c r="C39" s="63"/>
      <c r="D39" s="64"/>
      <c r="E39" s="5"/>
      <c r="F39" s="6" t="s">
        <v>22</v>
      </c>
      <c r="G39" s="6" t="s">
        <v>9</v>
      </c>
      <c r="H39" s="6" t="s">
        <v>163</v>
      </c>
      <c r="I39" s="6"/>
      <c r="J39" s="8">
        <f aca="true" t="shared" si="4" ref="J39:L40">J40</f>
        <v>6112</v>
      </c>
      <c r="K39" s="8">
        <f t="shared" si="4"/>
        <v>6112</v>
      </c>
      <c r="L39" s="8">
        <f t="shared" si="4"/>
        <v>0</v>
      </c>
      <c r="M39" s="55">
        <f t="shared" si="0"/>
        <v>-6112</v>
      </c>
      <c r="N39" s="57">
        <f t="shared" si="1"/>
        <v>0</v>
      </c>
      <c r="O39" s="10"/>
      <c r="P39" s="10"/>
      <c r="Q39" s="10"/>
      <c r="R39" s="10"/>
      <c r="S39" s="10"/>
      <c r="T39" s="10"/>
      <c r="U39" s="10"/>
      <c r="V39" s="10"/>
    </row>
    <row r="40" spans="1:22" s="2" customFormat="1" ht="11.25">
      <c r="A40" s="27"/>
      <c r="B40" s="62" t="s">
        <v>145</v>
      </c>
      <c r="C40" s="63"/>
      <c r="D40" s="64"/>
      <c r="E40" s="6"/>
      <c r="F40" s="6" t="s">
        <v>22</v>
      </c>
      <c r="G40" s="6" t="s">
        <v>9</v>
      </c>
      <c r="H40" s="6" t="s">
        <v>158</v>
      </c>
      <c r="I40" s="6"/>
      <c r="J40" s="8">
        <f t="shared" si="4"/>
        <v>6112</v>
      </c>
      <c r="K40" s="8">
        <f t="shared" si="4"/>
        <v>6112</v>
      </c>
      <c r="L40" s="8">
        <f t="shared" si="4"/>
        <v>0</v>
      </c>
      <c r="M40" s="55">
        <f t="shared" si="0"/>
        <v>-6112</v>
      </c>
      <c r="N40" s="57">
        <f t="shared" si="1"/>
        <v>0</v>
      </c>
      <c r="O40" s="10"/>
      <c r="P40" s="10"/>
      <c r="Q40" s="10"/>
      <c r="R40" s="10"/>
      <c r="S40" s="10"/>
      <c r="T40" s="10"/>
      <c r="U40" s="10"/>
      <c r="V40" s="10"/>
    </row>
    <row r="41" spans="1:22" s="2" customFormat="1" ht="24" customHeight="1">
      <c r="A41" s="27"/>
      <c r="B41" s="62" t="s">
        <v>90</v>
      </c>
      <c r="C41" s="63"/>
      <c r="D41" s="64"/>
      <c r="E41" s="6"/>
      <c r="F41" s="6" t="s">
        <v>22</v>
      </c>
      <c r="G41" s="6" t="s">
        <v>9</v>
      </c>
      <c r="H41" s="6" t="s">
        <v>159</v>
      </c>
      <c r="I41" s="6"/>
      <c r="J41" s="8">
        <f>J43+J44</f>
        <v>6112</v>
      </c>
      <c r="K41" s="8">
        <f>K43+K44</f>
        <v>6112</v>
      </c>
      <c r="L41" s="8">
        <v>0</v>
      </c>
      <c r="M41" s="55">
        <f t="shared" si="0"/>
        <v>-6112</v>
      </c>
      <c r="N41" s="57">
        <f t="shared" si="1"/>
        <v>0</v>
      </c>
      <c r="O41" s="10"/>
      <c r="P41" s="10"/>
      <c r="Q41" s="10"/>
      <c r="R41" s="10"/>
      <c r="S41" s="10"/>
      <c r="T41" s="10"/>
      <c r="U41" s="10"/>
      <c r="V41" s="10"/>
    </row>
    <row r="42" spans="1:22" s="2" customFormat="1" ht="33.75" customHeight="1">
      <c r="A42" s="27"/>
      <c r="B42" s="68" t="s">
        <v>71</v>
      </c>
      <c r="C42" s="69"/>
      <c r="D42" s="70"/>
      <c r="E42" s="37"/>
      <c r="F42" s="6" t="s">
        <v>22</v>
      </c>
      <c r="G42" s="6" t="s">
        <v>9</v>
      </c>
      <c r="H42" s="6" t="s">
        <v>164</v>
      </c>
      <c r="I42" s="6"/>
      <c r="J42" s="8">
        <f>J43</f>
        <v>4800</v>
      </c>
      <c r="K42" s="8">
        <f>K43</f>
        <v>4800</v>
      </c>
      <c r="L42" s="8">
        <f>L43</f>
        <v>0</v>
      </c>
      <c r="M42" s="55">
        <f t="shared" si="0"/>
        <v>-4800</v>
      </c>
      <c r="N42" s="57">
        <f t="shared" si="1"/>
        <v>0</v>
      </c>
      <c r="O42" s="10"/>
      <c r="P42" s="10"/>
      <c r="Q42" s="10"/>
      <c r="R42" s="10"/>
      <c r="S42" s="10"/>
      <c r="T42" s="10"/>
      <c r="U42" s="10"/>
      <c r="V42" s="10"/>
    </row>
    <row r="43" spans="1:22" s="2" customFormat="1" ht="35.25" customHeight="1">
      <c r="A43" s="27"/>
      <c r="B43" s="62" t="s">
        <v>132</v>
      </c>
      <c r="C43" s="63"/>
      <c r="D43" s="64"/>
      <c r="E43" s="5"/>
      <c r="F43" s="6" t="s">
        <v>22</v>
      </c>
      <c r="G43" s="6" t="s">
        <v>9</v>
      </c>
      <c r="H43" s="6" t="s">
        <v>165</v>
      </c>
      <c r="I43" s="6" t="s">
        <v>23</v>
      </c>
      <c r="J43" s="8">
        <v>4800</v>
      </c>
      <c r="K43" s="8">
        <v>4800</v>
      </c>
      <c r="L43" s="8">
        <v>0</v>
      </c>
      <c r="M43" s="55">
        <f t="shared" si="0"/>
        <v>-4800</v>
      </c>
      <c r="N43" s="57">
        <f t="shared" si="1"/>
        <v>0</v>
      </c>
      <c r="O43" s="10"/>
      <c r="P43" s="10"/>
      <c r="Q43" s="10"/>
      <c r="R43" s="10"/>
      <c r="S43" s="10"/>
      <c r="T43" s="10"/>
      <c r="U43" s="10"/>
      <c r="V43" s="10"/>
    </row>
    <row r="44" spans="1:22" s="2" customFormat="1" ht="11.25">
      <c r="A44" s="27"/>
      <c r="B44" s="62" t="s">
        <v>99</v>
      </c>
      <c r="C44" s="63"/>
      <c r="D44" s="64"/>
      <c r="E44" s="37"/>
      <c r="F44" s="6" t="s">
        <v>22</v>
      </c>
      <c r="G44" s="6" t="s">
        <v>9</v>
      </c>
      <c r="H44" s="6" t="s">
        <v>166</v>
      </c>
      <c r="I44" s="6"/>
      <c r="J44" s="8">
        <f>J45</f>
        <v>1312</v>
      </c>
      <c r="K44" s="8">
        <f>K45</f>
        <v>1312</v>
      </c>
      <c r="L44" s="8">
        <f>L45</f>
        <v>1312</v>
      </c>
      <c r="M44" s="55">
        <f t="shared" si="0"/>
        <v>0</v>
      </c>
      <c r="N44" s="57">
        <f t="shared" si="1"/>
        <v>100</v>
      </c>
      <c r="O44" s="10"/>
      <c r="P44" s="10"/>
      <c r="Q44" s="10"/>
      <c r="R44" s="10"/>
      <c r="S44" s="10"/>
      <c r="T44" s="10"/>
      <c r="U44" s="10"/>
      <c r="V44" s="10"/>
    </row>
    <row r="45" spans="1:22" s="2" customFormat="1" ht="10.5" customHeight="1">
      <c r="A45" s="27"/>
      <c r="B45" s="62" t="s">
        <v>113</v>
      </c>
      <c r="C45" s="63"/>
      <c r="D45" s="64"/>
      <c r="E45" s="37"/>
      <c r="F45" s="6" t="s">
        <v>22</v>
      </c>
      <c r="G45" s="6" t="s">
        <v>9</v>
      </c>
      <c r="H45" s="6" t="s">
        <v>166</v>
      </c>
      <c r="I45" s="6" t="s">
        <v>23</v>
      </c>
      <c r="J45" s="8">
        <v>1312</v>
      </c>
      <c r="K45" s="8">
        <v>1312</v>
      </c>
      <c r="L45" s="8">
        <v>1312</v>
      </c>
      <c r="M45" s="55">
        <f t="shared" si="0"/>
        <v>0</v>
      </c>
      <c r="N45" s="57">
        <f t="shared" si="1"/>
        <v>100</v>
      </c>
      <c r="O45" s="10"/>
      <c r="P45" s="10"/>
      <c r="Q45" s="10"/>
      <c r="R45" s="10"/>
      <c r="S45" s="10"/>
      <c r="T45" s="10"/>
      <c r="U45" s="10"/>
      <c r="V45" s="10"/>
    </row>
    <row r="46" spans="1:22" s="2" customFormat="1" ht="10.5" customHeight="1">
      <c r="A46" s="27"/>
      <c r="B46" s="71" t="s">
        <v>457</v>
      </c>
      <c r="C46" s="72"/>
      <c r="D46" s="73"/>
      <c r="E46" s="37"/>
      <c r="F46" s="5" t="s">
        <v>22</v>
      </c>
      <c r="G46" s="5" t="s">
        <v>12</v>
      </c>
      <c r="H46" s="6"/>
      <c r="I46" s="6"/>
      <c r="J46" s="8">
        <f aca="true" t="shared" si="5" ref="J46:L47">J47</f>
        <v>0</v>
      </c>
      <c r="K46" s="26">
        <f t="shared" si="5"/>
        <v>1130</v>
      </c>
      <c r="L46" s="26">
        <f t="shared" si="5"/>
        <v>1130</v>
      </c>
      <c r="M46" s="55">
        <f t="shared" si="0"/>
        <v>0</v>
      </c>
      <c r="N46" s="57">
        <f t="shared" si="1"/>
        <v>100</v>
      </c>
      <c r="O46" s="10"/>
      <c r="P46" s="10"/>
      <c r="Q46" s="10"/>
      <c r="R46" s="10"/>
      <c r="S46" s="10"/>
      <c r="T46" s="10"/>
      <c r="U46" s="10"/>
      <c r="V46" s="10"/>
    </row>
    <row r="47" spans="1:22" s="2" customFormat="1" ht="10.5" customHeight="1">
      <c r="A47" s="27"/>
      <c r="B47" s="62" t="s">
        <v>458</v>
      </c>
      <c r="C47" s="63"/>
      <c r="D47" s="64"/>
      <c r="E47" s="37"/>
      <c r="F47" s="6" t="s">
        <v>22</v>
      </c>
      <c r="G47" s="6" t="s">
        <v>12</v>
      </c>
      <c r="H47" s="6" t="s">
        <v>455</v>
      </c>
      <c r="I47" s="6"/>
      <c r="J47" s="8">
        <f t="shared" si="5"/>
        <v>0</v>
      </c>
      <c r="K47" s="8">
        <f t="shared" si="5"/>
        <v>1130</v>
      </c>
      <c r="L47" s="8">
        <f t="shared" si="5"/>
        <v>1130</v>
      </c>
      <c r="M47" s="55">
        <f t="shared" si="0"/>
        <v>0</v>
      </c>
      <c r="N47" s="57">
        <f t="shared" si="1"/>
        <v>100</v>
      </c>
      <c r="O47" s="10"/>
      <c r="P47" s="10"/>
      <c r="Q47" s="10"/>
      <c r="R47" s="10"/>
      <c r="S47" s="10"/>
      <c r="T47" s="10"/>
      <c r="U47" s="10"/>
      <c r="V47" s="10"/>
    </row>
    <row r="48" spans="1:22" s="2" customFormat="1" ht="10.5" customHeight="1">
      <c r="A48" s="27"/>
      <c r="B48" s="62" t="s">
        <v>113</v>
      </c>
      <c r="C48" s="63"/>
      <c r="D48" s="64"/>
      <c r="E48" s="37"/>
      <c r="F48" s="6" t="s">
        <v>22</v>
      </c>
      <c r="G48" s="6" t="s">
        <v>12</v>
      </c>
      <c r="H48" s="6" t="s">
        <v>455</v>
      </c>
      <c r="I48" s="6" t="s">
        <v>23</v>
      </c>
      <c r="J48" s="8">
        <v>0</v>
      </c>
      <c r="K48" s="8">
        <v>1130</v>
      </c>
      <c r="L48" s="8">
        <v>1130</v>
      </c>
      <c r="M48" s="55">
        <f t="shared" si="0"/>
        <v>0</v>
      </c>
      <c r="N48" s="57">
        <f t="shared" si="1"/>
        <v>100</v>
      </c>
      <c r="O48" s="10"/>
      <c r="P48" s="10"/>
      <c r="Q48" s="10"/>
      <c r="R48" s="10"/>
      <c r="S48" s="10"/>
      <c r="T48" s="10"/>
      <c r="U48" s="10"/>
      <c r="V48" s="10"/>
    </row>
    <row r="49" spans="1:22" s="2" customFormat="1" ht="21.75" customHeight="1">
      <c r="A49" s="27"/>
      <c r="B49" s="71" t="s">
        <v>459</v>
      </c>
      <c r="C49" s="72"/>
      <c r="D49" s="73"/>
      <c r="E49" s="37"/>
      <c r="F49" s="5" t="s">
        <v>22</v>
      </c>
      <c r="G49" s="5" t="s">
        <v>15</v>
      </c>
      <c r="H49" s="6"/>
      <c r="I49" s="6"/>
      <c r="J49" s="8">
        <v>0</v>
      </c>
      <c r="K49" s="26">
        <f>K50+K53+K55+K57+K59</f>
        <v>39157.6</v>
      </c>
      <c r="L49" s="26">
        <f>L50+L53+L55+L57+L59</f>
        <v>39155.6</v>
      </c>
      <c r="M49" s="55">
        <f t="shared" si="0"/>
        <v>-2</v>
      </c>
      <c r="N49" s="57">
        <f t="shared" si="1"/>
        <v>99.99489243467424</v>
      </c>
      <c r="O49" s="10"/>
      <c r="P49" s="10"/>
      <c r="Q49" s="10"/>
      <c r="R49" s="10"/>
      <c r="S49" s="10"/>
      <c r="T49" s="10"/>
      <c r="U49" s="10"/>
      <c r="V49" s="10"/>
    </row>
    <row r="50" spans="1:22" s="2" customFormat="1" ht="43.5" customHeight="1">
      <c r="A50" s="27"/>
      <c r="B50" s="71" t="s">
        <v>401</v>
      </c>
      <c r="C50" s="72"/>
      <c r="D50" s="73"/>
      <c r="E50" s="37"/>
      <c r="F50" s="6" t="s">
        <v>22</v>
      </c>
      <c r="G50" s="6" t="s">
        <v>15</v>
      </c>
      <c r="H50" s="6" t="s">
        <v>155</v>
      </c>
      <c r="I50" s="6"/>
      <c r="J50" s="8">
        <v>0</v>
      </c>
      <c r="K50" s="8">
        <f>K51</f>
        <v>3080</v>
      </c>
      <c r="L50" s="8">
        <f>L51</f>
        <v>3080</v>
      </c>
      <c r="M50" s="55">
        <f t="shared" si="0"/>
        <v>0</v>
      </c>
      <c r="N50" s="57">
        <f t="shared" si="1"/>
        <v>100</v>
      </c>
      <c r="O50" s="10"/>
      <c r="P50" s="10"/>
      <c r="Q50" s="10"/>
      <c r="R50" s="10"/>
      <c r="S50" s="10"/>
      <c r="T50" s="10"/>
      <c r="U50" s="10"/>
      <c r="V50" s="10"/>
    </row>
    <row r="51" spans="1:22" s="2" customFormat="1" ht="46.5" customHeight="1">
      <c r="A51" s="27"/>
      <c r="B51" s="62" t="s">
        <v>460</v>
      </c>
      <c r="C51" s="63"/>
      <c r="D51" s="64"/>
      <c r="E51" s="37"/>
      <c r="F51" s="6" t="s">
        <v>22</v>
      </c>
      <c r="G51" s="6" t="s">
        <v>15</v>
      </c>
      <c r="H51" s="6" t="s">
        <v>461</v>
      </c>
      <c r="I51" s="6"/>
      <c r="J51" s="8">
        <v>0</v>
      </c>
      <c r="K51" s="8">
        <f>K52</f>
        <v>3080</v>
      </c>
      <c r="L51" s="8">
        <f>L52</f>
        <v>3080</v>
      </c>
      <c r="M51" s="55">
        <f t="shared" si="0"/>
        <v>0</v>
      </c>
      <c r="N51" s="57">
        <f t="shared" si="1"/>
        <v>100</v>
      </c>
      <c r="O51" s="10"/>
      <c r="P51" s="10"/>
      <c r="Q51" s="10"/>
      <c r="R51" s="10"/>
      <c r="S51" s="10"/>
      <c r="T51" s="10"/>
      <c r="U51" s="10"/>
      <c r="V51" s="10"/>
    </row>
    <row r="52" spans="1:22" s="2" customFormat="1" ht="10.5" customHeight="1">
      <c r="A52" s="27"/>
      <c r="B52" s="62" t="s">
        <v>113</v>
      </c>
      <c r="C52" s="63"/>
      <c r="D52" s="64"/>
      <c r="E52" s="37"/>
      <c r="F52" s="6" t="s">
        <v>22</v>
      </c>
      <c r="G52" s="6" t="s">
        <v>15</v>
      </c>
      <c r="H52" s="6" t="s">
        <v>462</v>
      </c>
      <c r="I52" s="6" t="s">
        <v>23</v>
      </c>
      <c r="J52" s="8">
        <v>0</v>
      </c>
      <c r="K52" s="8">
        <v>3080</v>
      </c>
      <c r="L52" s="8">
        <v>3080</v>
      </c>
      <c r="M52" s="55">
        <f t="shared" si="0"/>
        <v>0</v>
      </c>
      <c r="N52" s="57">
        <f t="shared" si="1"/>
        <v>100</v>
      </c>
      <c r="O52" s="10"/>
      <c r="P52" s="10"/>
      <c r="Q52" s="10"/>
      <c r="R52" s="10"/>
      <c r="S52" s="10"/>
      <c r="T52" s="10"/>
      <c r="U52" s="10"/>
      <c r="V52" s="10"/>
    </row>
    <row r="53" spans="1:22" s="2" customFormat="1" ht="24" customHeight="1">
      <c r="A53" s="27"/>
      <c r="B53" s="62" t="s">
        <v>567</v>
      </c>
      <c r="C53" s="63"/>
      <c r="D53" s="64"/>
      <c r="E53" s="37"/>
      <c r="F53" s="6" t="s">
        <v>22</v>
      </c>
      <c r="G53" s="6" t="s">
        <v>15</v>
      </c>
      <c r="H53" s="6" t="s">
        <v>463</v>
      </c>
      <c r="I53" s="6"/>
      <c r="J53" s="8">
        <f>J54</f>
        <v>0</v>
      </c>
      <c r="K53" s="8">
        <f>K54</f>
        <v>2864.4</v>
      </c>
      <c r="L53" s="8">
        <f>L54</f>
        <v>2864.4</v>
      </c>
      <c r="M53" s="55">
        <f t="shared" si="0"/>
        <v>0</v>
      </c>
      <c r="N53" s="57">
        <f t="shared" si="1"/>
        <v>100</v>
      </c>
      <c r="O53" s="10"/>
      <c r="P53" s="10"/>
      <c r="Q53" s="10"/>
      <c r="R53" s="10"/>
      <c r="S53" s="10"/>
      <c r="T53" s="10"/>
      <c r="U53" s="10"/>
      <c r="V53" s="10"/>
    </row>
    <row r="54" spans="1:22" s="2" customFormat="1" ht="11.25">
      <c r="A54" s="27"/>
      <c r="B54" s="62" t="s">
        <v>113</v>
      </c>
      <c r="C54" s="63"/>
      <c r="D54" s="64"/>
      <c r="E54" s="37"/>
      <c r="F54" s="6" t="s">
        <v>22</v>
      </c>
      <c r="G54" s="6" t="s">
        <v>15</v>
      </c>
      <c r="H54" s="6" t="s">
        <v>463</v>
      </c>
      <c r="I54" s="6" t="s">
        <v>23</v>
      </c>
      <c r="J54" s="8">
        <v>0</v>
      </c>
      <c r="K54" s="8">
        <v>2864.4</v>
      </c>
      <c r="L54" s="8">
        <v>2864.4</v>
      </c>
      <c r="M54" s="55">
        <f t="shared" si="0"/>
        <v>0</v>
      </c>
      <c r="N54" s="57">
        <f t="shared" si="1"/>
        <v>100</v>
      </c>
      <c r="O54" s="10"/>
      <c r="P54" s="10"/>
      <c r="Q54" s="10"/>
      <c r="R54" s="10"/>
      <c r="S54" s="10"/>
      <c r="T54" s="10"/>
      <c r="U54" s="10"/>
      <c r="V54" s="10"/>
    </row>
    <row r="55" spans="1:22" s="2" customFormat="1" ht="57" customHeight="1">
      <c r="A55" s="27"/>
      <c r="B55" s="62" t="s">
        <v>464</v>
      </c>
      <c r="C55" s="63"/>
      <c r="D55" s="64"/>
      <c r="E55" s="37"/>
      <c r="F55" s="6" t="s">
        <v>22</v>
      </c>
      <c r="G55" s="6" t="s">
        <v>15</v>
      </c>
      <c r="H55" s="6" t="s">
        <v>465</v>
      </c>
      <c r="I55" s="6"/>
      <c r="J55" s="8">
        <v>0</v>
      </c>
      <c r="K55" s="8">
        <f>K56</f>
        <v>320</v>
      </c>
      <c r="L55" s="8">
        <f>L56</f>
        <v>320</v>
      </c>
      <c r="M55" s="55">
        <f t="shared" si="0"/>
        <v>0</v>
      </c>
      <c r="N55" s="57">
        <f t="shared" si="1"/>
        <v>100</v>
      </c>
      <c r="O55" s="10"/>
      <c r="P55" s="10"/>
      <c r="Q55" s="10"/>
      <c r="R55" s="10"/>
      <c r="S55" s="10"/>
      <c r="T55" s="10"/>
      <c r="U55" s="10"/>
      <c r="V55" s="10"/>
    </row>
    <row r="56" spans="1:22" s="2" customFormat="1" ht="11.25">
      <c r="A56" s="27"/>
      <c r="B56" s="62" t="s">
        <v>113</v>
      </c>
      <c r="C56" s="63"/>
      <c r="D56" s="64"/>
      <c r="E56" s="37"/>
      <c r="F56" s="6" t="s">
        <v>22</v>
      </c>
      <c r="G56" s="6" t="s">
        <v>15</v>
      </c>
      <c r="H56" s="6" t="s">
        <v>465</v>
      </c>
      <c r="I56" s="6" t="s">
        <v>23</v>
      </c>
      <c r="J56" s="8">
        <v>0</v>
      </c>
      <c r="K56" s="8">
        <v>320</v>
      </c>
      <c r="L56" s="8">
        <v>320</v>
      </c>
      <c r="M56" s="55">
        <f t="shared" si="0"/>
        <v>0</v>
      </c>
      <c r="N56" s="57">
        <f t="shared" si="1"/>
        <v>100</v>
      </c>
      <c r="O56" s="10"/>
      <c r="P56" s="10"/>
      <c r="Q56" s="10"/>
      <c r="R56" s="10"/>
      <c r="S56" s="10"/>
      <c r="T56" s="10"/>
      <c r="U56" s="10"/>
      <c r="V56" s="10"/>
    </row>
    <row r="57" spans="1:22" s="2" customFormat="1" ht="24" customHeight="1">
      <c r="A57" s="27"/>
      <c r="B57" s="62" t="s">
        <v>86</v>
      </c>
      <c r="C57" s="63"/>
      <c r="D57" s="64"/>
      <c r="E57" s="37"/>
      <c r="F57" s="6" t="s">
        <v>22</v>
      </c>
      <c r="G57" s="6" t="s">
        <v>15</v>
      </c>
      <c r="H57" s="6" t="s">
        <v>195</v>
      </c>
      <c r="I57" s="6"/>
      <c r="J57" s="8">
        <v>0</v>
      </c>
      <c r="K57" s="8">
        <f>K58</f>
        <v>405.6</v>
      </c>
      <c r="L57" s="8">
        <f>L58</f>
        <v>405.6</v>
      </c>
      <c r="M57" s="55">
        <f t="shared" si="0"/>
        <v>0</v>
      </c>
      <c r="N57" s="57">
        <f t="shared" si="1"/>
        <v>100</v>
      </c>
      <c r="O57" s="10"/>
      <c r="P57" s="10"/>
      <c r="Q57" s="10"/>
      <c r="R57" s="10"/>
      <c r="S57" s="10"/>
      <c r="T57" s="10"/>
      <c r="U57" s="10"/>
      <c r="V57" s="10"/>
    </row>
    <row r="58" spans="1:22" s="2" customFormat="1" ht="11.25">
      <c r="A58" s="27"/>
      <c r="B58" s="62" t="s">
        <v>113</v>
      </c>
      <c r="C58" s="63"/>
      <c r="D58" s="64"/>
      <c r="E58" s="37"/>
      <c r="F58" s="6" t="s">
        <v>22</v>
      </c>
      <c r="G58" s="6" t="s">
        <v>15</v>
      </c>
      <c r="H58" s="6" t="s">
        <v>195</v>
      </c>
      <c r="I58" s="6" t="s">
        <v>23</v>
      </c>
      <c r="J58" s="8">
        <v>0</v>
      </c>
      <c r="K58" s="8">
        <v>405.6</v>
      </c>
      <c r="L58" s="8">
        <v>405.6</v>
      </c>
      <c r="M58" s="55">
        <f t="shared" si="0"/>
        <v>0</v>
      </c>
      <c r="N58" s="57">
        <f t="shared" si="1"/>
        <v>100</v>
      </c>
      <c r="O58" s="10"/>
      <c r="P58" s="10"/>
      <c r="Q58" s="10"/>
      <c r="R58" s="10"/>
      <c r="S58" s="10"/>
      <c r="T58" s="10"/>
      <c r="U58" s="10"/>
      <c r="V58" s="10"/>
    </row>
    <row r="59" spans="1:22" s="2" customFormat="1" ht="24.75" customHeight="1">
      <c r="A59" s="27"/>
      <c r="B59" s="62" t="s">
        <v>466</v>
      </c>
      <c r="C59" s="63"/>
      <c r="D59" s="64"/>
      <c r="E59" s="37"/>
      <c r="F59" s="6" t="s">
        <v>22</v>
      </c>
      <c r="G59" s="6" t="s">
        <v>15</v>
      </c>
      <c r="H59" s="6" t="s">
        <v>467</v>
      </c>
      <c r="I59" s="6"/>
      <c r="J59" s="8">
        <v>0</v>
      </c>
      <c r="K59" s="8">
        <f>K60</f>
        <v>32487.6</v>
      </c>
      <c r="L59" s="8">
        <f>L60</f>
        <v>32485.6</v>
      </c>
      <c r="M59" s="55">
        <f t="shared" si="0"/>
        <v>-2</v>
      </c>
      <c r="N59" s="57">
        <f t="shared" si="1"/>
        <v>99.993843805021</v>
      </c>
      <c r="O59" s="10"/>
      <c r="P59" s="10"/>
      <c r="Q59" s="10"/>
      <c r="R59" s="10"/>
      <c r="S59" s="10"/>
      <c r="T59" s="10"/>
      <c r="U59" s="10"/>
      <c r="V59" s="10"/>
    </row>
    <row r="60" spans="1:22" s="2" customFormat="1" ht="11.25">
      <c r="A60" s="27"/>
      <c r="B60" s="62" t="s">
        <v>113</v>
      </c>
      <c r="C60" s="63"/>
      <c r="D60" s="64"/>
      <c r="E60" s="37"/>
      <c r="F60" s="6" t="s">
        <v>22</v>
      </c>
      <c r="G60" s="6" t="s">
        <v>15</v>
      </c>
      <c r="H60" s="6" t="s">
        <v>467</v>
      </c>
      <c r="I60" s="6" t="s">
        <v>23</v>
      </c>
      <c r="J60" s="8">
        <v>0</v>
      </c>
      <c r="K60" s="8">
        <v>32487.6</v>
      </c>
      <c r="L60" s="8">
        <v>32485.6</v>
      </c>
      <c r="M60" s="55">
        <f t="shared" si="0"/>
        <v>-2</v>
      </c>
      <c r="N60" s="57">
        <f t="shared" si="1"/>
        <v>99.993843805021</v>
      </c>
      <c r="O60" s="10"/>
      <c r="P60" s="10"/>
      <c r="Q60" s="10"/>
      <c r="R60" s="10"/>
      <c r="S60" s="10"/>
      <c r="T60" s="10"/>
      <c r="U60" s="10"/>
      <c r="V60" s="10"/>
    </row>
    <row r="61" spans="1:22" s="2" customFormat="1" ht="24" customHeight="1">
      <c r="A61" s="5" t="s">
        <v>38</v>
      </c>
      <c r="B61" s="71" t="s">
        <v>34</v>
      </c>
      <c r="C61" s="72"/>
      <c r="D61" s="73"/>
      <c r="E61" s="5" t="s">
        <v>59</v>
      </c>
      <c r="F61" s="5"/>
      <c r="G61" s="5"/>
      <c r="H61" s="5"/>
      <c r="I61" s="5"/>
      <c r="J61" s="26">
        <f>J63+J76+J80</f>
        <v>3958.9999999999995</v>
      </c>
      <c r="K61" s="26">
        <f>K63+K76+K80</f>
        <v>6984.900000000001</v>
      </c>
      <c r="L61" s="26">
        <f>L63+L76+L80</f>
        <v>6801.600000000001</v>
      </c>
      <c r="M61" s="55">
        <f t="shared" si="0"/>
        <v>-183.29999999999927</v>
      </c>
      <c r="N61" s="57">
        <f t="shared" si="1"/>
        <v>97.37576772752654</v>
      </c>
      <c r="O61" s="10"/>
      <c r="P61" s="10"/>
      <c r="Q61" s="10"/>
      <c r="R61" s="10"/>
      <c r="S61" s="10"/>
      <c r="T61" s="10"/>
      <c r="U61" s="10"/>
      <c r="V61" s="10"/>
    </row>
    <row r="62" spans="1:22" s="2" customFormat="1" ht="10.5">
      <c r="A62" s="38"/>
      <c r="B62" s="74" t="s">
        <v>5</v>
      </c>
      <c r="C62" s="75"/>
      <c r="D62" s="76"/>
      <c r="E62" s="5"/>
      <c r="F62" s="5" t="s">
        <v>9</v>
      </c>
      <c r="G62" s="5" t="s">
        <v>20</v>
      </c>
      <c r="H62" s="5"/>
      <c r="I62" s="5"/>
      <c r="J62" s="26">
        <f aca="true" t="shared" si="6" ref="J62:L63">J63</f>
        <v>3806.6</v>
      </c>
      <c r="K62" s="26">
        <f t="shared" si="6"/>
        <v>6582.6</v>
      </c>
      <c r="L62" s="26">
        <f t="shared" si="6"/>
        <v>6414.200000000001</v>
      </c>
      <c r="M62" s="55">
        <f t="shared" si="0"/>
        <v>-168.39999999999964</v>
      </c>
      <c r="N62" s="57">
        <f t="shared" si="1"/>
        <v>97.44174034576004</v>
      </c>
      <c r="O62" s="10"/>
      <c r="P62" s="10"/>
      <c r="Q62" s="10"/>
      <c r="R62" s="10"/>
      <c r="S62" s="10"/>
      <c r="T62" s="10"/>
      <c r="U62" s="10"/>
      <c r="V62" s="10"/>
    </row>
    <row r="63" spans="1:22" s="2" customFormat="1" ht="14.25" customHeight="1">
      <c r="A63" s="39"/>
      <c r="B63" s="71" t="s">
        <v>47</v>
      </c>
      <c r="C63" s="72"/>
      <c r="D63" s="73"/>
      <c r="E63" s="24"/>
      <c r="F63" s="5" t="s">
        <v>9</v>
      </c>
      <c r="G63" s="5" t="s">
        <v>30</v>
      </c>
      <c r="H63" s="5"/>
      <c r="I63" s="5"/>
      <c r="J63" s="26">
        <f t="shared" si="6"/>
        <v>3806.6</v>
      </c>
      <c r="K63" s="26">
        <f t="shared" si="6"/>
        <v>6582.6</v>
      </c>
      <c r="L63" s="26">
        <f t="shared" si="6"/>
        <v>6414.200000000001</v>
      </c>
      <c r="M63" s="55">
        <f t="shared" si="0"/>
        <v>-168.39999999999964</v>
      </c>
      <c r="N63" s="57">
        <f t="shared" si="1"/>
        <v>97.44174034576004</v>
      </c>
      <c r="O63" s="10"/>
      <c r="P63" s="10"/>
      <c r="Q63" s="10"/>
      <c r="R63" s="10"/>
      <c r="S63" s="10"/>
      <c r="T63" s="10"/>
      <c r="U63" s="10"/>
      <c r="V63" s="10"/>
    </row>
    <row r="64" spans="1:22" s="2" customFormat="1" ht="11.25">
      <c r="A64" s="39"/>
      <c r="B64" s="62" t="s">
        <v>139</v>
      </c>
      <c r="C64" s="63"/>
      <c r="D64" s="64"/>
      <c r="E64" s="5"/>
      <c r="F64" s="6" t="s">
        <v>9</v>
      </c>
      <c r="G64" s="6" t="s">
        <v>30</v>
      </c>
      <c r="H64" s="6" t="s">
        <v>163</v>
      </c>
      <c r="I64" s="5"/>
      <c r="J64" s="8">
        <f>J67</f>
        <v>3806.6</v>
      </c>
      <c r="K64" s="8">
        <f>K67+K66</f>
        <v>6582.6</v>
      </c>
      <c r="L64" s="8">
        <f>L67+L66</f>
        <v>6414.200000000001</v>
      </c>
      <c r="M64" s="55">
        <f t="shared" si="0"/>
        <v>-168.39999999999964</v>
      </c>
      <c r="N64" s="57">
        <f t="shared" si="1"/>
        <v>97.44174034576004</v>
      </c>
      <c r="O64" s="10"/>
      <c r="P64" s="10"/>
      <c r="Q64" s="10"/>
      <c r="R64" s="10"/>
      <c r="S64" s="10"/>
      <c r="T64" s="10"/>
      <c r="U64" s="10"/>
      <c r="V64" s="10"/>
    </row>
    <row r="65" spans="1:22" s="2" customFormat="1" ht="46.5" customHeight="1">
      <c r="A65" s="39"/>
      <c r="B65" s="62" t="s">
        <v>454</v>
      </c>
      <c r="C65" s="63"/>
      <c r="D65" s="64"/>
      <c r="E65" s="5"/>
      <c r="F65" s="6" t="s">
        <v>9</v>
      </c>
      <c r="G65" s="6" t="s">
        <v>30</v>
      </c>
      <c r="H65" s="6" t="s">
        <v>468</v>
      </c>
      <c r="I65" s="5"/>
      <c r="J65" s="8">
        <v>0</v>
      </c>
      <c r="K65" s="8">
        <f>K66</f>
        <v>78.1</v>
      </c>
      <c r="L65" s="8">
        <f>L66</f>
        <v>78.1</v>
      </c>
      <c r="M65" s="55">
        <f t="shared" si="0"/>
        <v>0</v>
      </c>
      <c r="N65" s="57">
        <f t="shared" si="1"/>
        <v>100</v>
      </c>
      <c r="O65" s="10"/>
      <c r="P65" s="10"/>
      <c r="Q65" s="10"/>
      <c r="R65" s="10"/>
      <c r="S65" s="10"/>
      <c r="T65" s="10"/>
      <c r="U65" s="10"/>
      <c r="V65" s="10"/>
    </row>
    <row r="66" spans="1:22" s="59" customFormat="1" ht="58.5" customHeight="1">
      <c r="A66" s="39"/>
      <c r="B66" s="62" t="s">
        <v>102</v>
      </c>
      <c r="C66" s="63"/>
      <c r="D66" s="64"/>
      <c r="E66" s="5"/>
      <c r="F66" s="6" t="s">
        <v>9</v>
      </c>
      <c r="G66" s="6" t="s">
        <v>30</v>
      </c>
      <c r="H66" s="6" t="s">
        <v>468</v>
      </c>
      <c r="I66" s="5" t="s">
        <v>103</v>
      </c>
      <c r="J66" s="8">
        <v>0</v>
      </c>
      <c r="K66" s="8">
        <v>78.1</v>
      </c>
      <c r="L66" s="8">
        <v>78.1</v>
      </c>
      <c r="M66" s="55">
        <f t="shared" si="0"/>
        <v>0</v>
      </c>
      <c r="N66" s="57">
        <f t="shared" si="1"/>
        <v>100</v>
      </c>
      <c r="O66" s="10"/>
      <c r="P66" s="10"/>
      <c r="Q66" s="10"/>
      <c r="R66" s="10"/>
      <c r="S66" s="10"/>
      <c r="T66" s="10"/>
      <c r="U66" s="10"/>
      <c r="V66" s="10"/>
    </row>
    <row r="67" spans="1:22" s="2" customFormat="1" ht="24.75" customHeight="1">
      <c r="A67" s="27"/>
      <c r="B67" s="62" t="s">
        <v>34</v>
      </c>
      <c r="C67" s="63"/>
      <c r="D67" s="64"/>
      <c r="E67" s="5"/>
      <c r="F67" s="6" t="s">
        <v>9</v>
      </c>
      <c r="G67" s="6" t="s">
        <v>30</v>
      </c>
      <c r="H67" s="6" t="s">
        <v>167</v>
      </c>
      <c r="I67" s="6"/>
      <c r="J67" s="8">
        <f>J68+J72+J74</f>
        <v>3806.6</v>
      </c>
      <c r="K67" s="8">
        <f>K68+K72+K74</f>
        <v>6504.5</v>
      </c>
      <c r="L67" s="8">
        <f>L68+L72+L74</f>
        <v>6336.1</v>
      </c>
      <c r="M67" s="55">
        <f t="shared" si="0"/>
        <v>-168.39999999999964</v>
      </c>
      <c r="N67" s="57">
        <f t="shared" si="1"/>
        <v>97.41102313782766</v>
      </c>
      <c r="O67" s="10"/>
      <c r="P67" s="10"/>
      <c r="Q67" s="10"/>
      <c r="R67" s="10"/>
      <c r="S67" s="10"/>
      <c r="T67" s="10"/>
      <c r="U67" s="10"/>
      <c r="V67" s="10"/>
    </row>
    <row r="68" spans="1:22" s="2" customFormat="1" ht="24" customHeight="1">
      <c r="A68" s="27"/>
      <c r="B68" s="62" t="s">
        <v>77</v>
      </c>
      <c r="C68" s="63"/>
      <c r="D68" s="64"/>
      <c r="E68" s="5"/>
      <c r="F68" s="6" t="s">
        <v>9</v>
      </c>
      <c r="G68" s="6" t="s">
        <v>30</v>
      </c>
      <c r="H68" s="6" t="s">
        <v>168</v>
      </c>
      <c r="I68" s="6"/>
      <c r="J68" s="8">
        <f>J69+J70+J71</f>
        <v>3640.6</v>
      </c>
      <c r="K68" s="8">
        <f>K69+K70+K71</f>
        <v>3613.2000000000003</v>
      </c>
      <c r="L68" s="8">
        <f>L69+L70+L71</f>
        <v>3541.2</v>
      </c>
      <c r="M68" s="55">
        <f t="shared" si="0"/>
        <v>-72.00000000000045</v>
      </c>
      <c r="N68" s="57">
        <f t="shared" si="1"/>
        <v>98.00730654267683</v>
      </c>
      <c r="O68" s="10"/>
      <c r="P68" s="10"/>
      <c r="Q68" s="10"/>
      <c r="R68" s="10"/>
      <c r="S68" s="10"/>
      <c r="T68" s="10"/>
      <c r="U68" s="10"/>
      <c r="V68" s="10"/>
    </row>
    <row r="69" spans="1:22" s="2" customFormat="1" ht="57.75" customHeight="1">
      <c r="A69" s="27"/>
      <c r="B69" s="62" t="s">
        <v>102</v>
      </c>
      <c r="C69" s="63"/>
      <c r="D69" s="64"/>
      <c r="E69" s="5"/>
      <c r="F69" s="6" t="s">
        <v>9</v>
      </c>
      <c r="G69" s="6" t="s">
        <v>30</v>
      </c>
      <c r="H69" s="6" t="s">
        <v>168</v>
      </c>
      <c r="I69" s="6" t="s">
        <v>103</v>
      </c>
      <c r="J69" s="8">
        <v>3170</v>
      </c>
      <c r="K69" s="8">
        <v>3265.3</v>
      </c>
      <c r="L69" s="8">
        <v>3236.5</v>
      </c>
      <c r="M69" s="55">
        <f t="shared" si="0"/>
        <v>-28.800000000000182</v>
      </c>
      <c r="N69" s="57">
        <f t="shared" si="1"/>
        <v>99.1179983462469</v>
      </c>
      <c r="O69" s="10"/>
      <c r="P69" s="10"/>
      <c r="Q69" s="10"/>
      <c r="R69" s="10"/>
      <c r="S69" s="10"/>
      <c r="T69" s="10"/>
      <c r="U69" s="10"/>
      <c r="V69" s="10"/>
    </row>
    <row r="70" spans="1:22" s="2" customFormat="1" ht="24.75" customHeight="1">
      <c r="A70" s="27"/>
      <c r="B70" s="62" t="s">
        <v>266</v>
      </c>
      <c r="C70" s="63"/>
      <c r="D70" s="64"/>
      <c r="E70" s="5"/>
      <c r="F70" s="6" t="s">
        <v>9</v>
      </c>
      <c r="G70" s="6" t="s">
        <v>30</v>
      </c>
      <c r="H70" s="6" t="s">
        <v>168</v>
      </c>
      <c r="I70" s="6" t="s">
        <v>106</v>
      </c>
      <c r="J70" s="8">
        <v>464.6</v>
      </c>
      <c r="K70" s="8">
        <v>341.9</v>
      </c>
      <c r="L70" s="8">
        <v>302</v>
      </c>
      <c r="M70" s="55">
        <f t="shared" si="0"/>
        <v>-39.89999999999998</v>
      </c>
      <c r="N70" s="57">
        <f t="shared" si="1"/>
        <v>88.32992102954081</v>
      </c>
      <c r="O70" s="10"/>
      <c r="P70" s="10"/>
      <c r="Q70" s="10"/>
      <c r="R70" s="10"/>
      <c r="S70" s="10"/>
      <c r="T70" s="10"/>
      <c r="U70" s="10"/>
      <c r="V70" s="10"/>
    </row>
    <row r="71" spans="1:22" s="2" customFormat="1" ht="11.25">
      <c r="A71" s="27"/>
      <c r="B71" s="62" t="s">
        <v>109</v>
      </c>
      <c r="C71" s="63"/>
      <c r="D71" s="64"/>
      <c r="E71" s="5"/>
      <c r="F71" s="6" t="s">
        <v>9</v>
      </c>
      <c r="G71" s="6" t="s">
        <v>30</v>
      </c>
      <c r="H71" s="6" t="s">
        <v>168</v>
      </c>
      <c r="I71" s="6" t="s">
        <v>110</v>
      </c>
      <c r="J71" s="8">
        <v>6</v>
      </c>
      <c r="K71" s="8">
        <v>6</v>
      </c>
      <c r="L71" s="8">
        <v>2.7</v>
      </c>
      <c r="M71" s="55">
        <f t="shared" si="0"/>
        <v>-3.3</v>
      </c>
      <c r="N71" s="57">
        <f t="shared" si="1"/>
        <v>45.00000000000001</v>
      </c>
      <c r="O71" s="10"/>
      <c r="P71" s="10"/>
      <c r="Q71" s="10"/>
      <c r="R71" s="10"/>
      <c r="S71" s="10"/>
      <c r="T71" s="10"/>
      <c r="U71" s="10"/>
      <c r="V71" s="10"/>
    </row>
    <row r="72" spans="1:22" s="2" customFormat="1" ht="35.25" customHeight="1">
      <c r="A72" s="27"/>
      <c r="B72" s="62" t="s">
        <v>84</v>
      </c>
      <c r="C72" s="63"/>
      <c r="D72" s="64"/>
      <c r="E72" s="5"/>
      <c r="F72" s="6" t="s">
        <v>9</v>
      </c>
      <c r="G72" s="6" t="s">
        <v>30</v>
      </c>
      <c r="H72" s="6" t="s">
        <v>169</v>
      </c>
      <c r="I72" s="6"/>
      <c r="J72" s="8">
        <f>J73</f>
        <v>25</v>
      </c>
      <c r="K72" s="8">
        <f>K73</f>
        <v>25</v>
      </c>
      <c r="L72" s="8">
        <f>L73</f>
        <v>0</v>
      </c>
      <c r="M72" s="55">
        <f t="shared" si="0"/>
        <v>-25</v>
      </c>
      <c r="N72" s="57">
        <f t="shared" si="1"/>
        <v>0</v>
      </c>
      <c r="O72" s="10"/>
      <c r="P72" s="10"/>
      <c r="Q72" s="10"/>
      <c r="R72" s="10"/>
      <c r="S72" s="10"/>
      <c r="T72" s="10"/>
      <c r="U72" s="10"/>
      <c r="V72" s="10"/>
    </row>
    <row r="73" spans="1:22" s="2" customFormat="1" ht="24.75" customHeight="1">
      <c r="A73" s="27"/>
      <c r="B73" s="62" t="s">
        <v>266</v>
      </c>
      <c r="C73" s="63"/>
      <c r="D73" s="64"/>
      <c r="E73" s="5"/>
      <c r="F73" s="6" t="s">
        <v>9</v>
      </c>
      <c r="G73" s="6" t="s">
        <v>30</v>
      </c>
      <c r="H73" s="6" t="s">
        <v>169</v>
      </c>
      <c r="I73" s="6" t="s">
        <v>106</v>
      </c>
      <c r="J73" s="8">
        <v>25</v>
      </c>
      <c r="K73" s="8">
        <v>25</v>
      </c>
      <c r="L73" s="8">
        <v>0</v>
      </c>
      <c r="M73" s="55">
        <f t="shared" si="0"/>
        <v>-25</v>
      </c>
      <c r="N73" s="57">
        <f t="shared" si="1"/>
        <v>0</v>
      </c>
      <c r="O73" s="10"/>
      <c r="P73" s="10"/>
      <c r="Q73" s="10"/>
      <c r="R73" s="10"/>
      <c r="S73" s="10"/>
      <c r="T73" s="10"/>
      <c r="U73" s="10"/>
      <c r="V73" s="10"/>
    </row>
    <row r="74" spans="1:22" s="2" customFormat="1" ht="35.25" customHeight="1">
      <c r="A74" s="27"/>
      <c r="B74" s="62" t="s">
        <v>153</v>
      </c>
      <c r="C74" s="63"/>
      <c r="D74" s="64"/>
      <c r="E74" s="5"/>
      <c r="F74" s="6" t="s">
        <v>9</v>
      </c>
      <c r="G74" s="6" t="s">
        <v>30</v>
      </c>
      <c r="H74" s="6" t="s">
        <v>170</v>
      </c>
      <c r="I74" s="6"/>
      <c r="J74" s="8">
        <f>J75</f>
        <v>141</v>
      </c>
      <c r="K74" s="8">
        <f>K75</f>
        <v>2866.3</v>
      </c>
      <c r="L74" s="8">
        <f>L75</f>
        <v>2794.9</v>
      </c>
      <c r="M74" s="55">
        <f t="shared" si="0"/>
        <v>-71.40000000000009</v>
      </c>
      <c r="N74" s="57">
        <f t="shared" si="1"/>
        <v>97.50898370721836</v>
      </c>
      <c r="O74" s="49"/>
      <c r="P74" s="49"/>
      <c r="Q74" s="49"/>
      <c r="R74" s="10"/>
      <c r="S74" s="10"/>
      <c r="T74" s="10"/>
      <c r="U74" s="10"/>
      <c r="V74" s="10"/>
    </row>
    <row r="75" spans="1:22" s="2" customFormat="1" ht="23.25" customHeight="1">
      <c r="A75" s="27"/>
      <c r="B75" s="62" t="s">
        <v>266</v>
      </c>
      <c r="C75" s="63"/>
      <c r="D75" s="64"/>
      <c r="E75" s="5"/>
      <c r="F75" s="6" t="s">
        <v>9</v>
      </c>
      <c r="G75" s="6" t="s">
        <v>30</v>
      </c>
      <c r="H75" s="6" t="s">
        <v>170</v>
      </c>
      <c r="I75" s="6" t="s">
        <v>106</v>
      </c>
      <c r="J75" s="8">
        <v>141</v>
      </c>
      <c r="K75" s="8">
        <v>2866.3</v>
      </c>
      <c r="L75" s="8">
        <v>2794.9</v>
      </c>
      <c r="M75" s="55">
        <f t="shared" si="0"/>
        <v>-71.40000000000009</v>
      </c>
      <c r="N75" s="57">
        <f t="shared" si="1"/>
        <v>97.50898370721836</v>
      </c>
      <c r="O75" s="49"/>
      <c r="P75" s="49"/>
      <c r="Q75" s="49"/>
      <c r="R75" s="10"/>
      <c r="S75" s="10"/>
      <c r="T75" s="10"/>
      <c r="U75" s="10"/>
      <c r="V75" s="10"/>
    </row>
    <row r="76" spans="1:22" s="2" customFormat="1" ht="11.25">
      <c r="A76" s="27"/>
      <c r="B76" s="71" t="s">
        <v>25</v>
      </c>
      <c r="C76" s="72"/>
      <c r="D76" s="73"/>
      <c r="E76" s="5"/>
      <c r="F76" s="5" t="s">
        <v>10</v>
      </c>
      <c r="G76" s="5" t="s">
        <v>20</v>
      </c>
      <c r="H76" s="6"/>
      <c r="I76" s="6"/>
      <c r="J76" s="26">
        <f aca="true" t="shared" si="7" ref="J76:L78">J77</f>
        <v>126.2</v>
      </c>
      <c r="K76" s="26">
        <f t="shared" si="7"/>
        <v>362.2</v>
      </c>
      <c r="L76" s="26">
        <f t="shared" si="7"/>
        <v>347.3</v>
      </c>
      <c r="M76" s="55">
        <f t="shared" si="0"/>
        <v>-14.899999999999977</v>
      </c>
      <c r="N76" s="57">
        <f t="shared" si="1"/>
        <v>95.8862506902264</v>
      </c>
      <c r="O76" s="49"/>
      <c r="P76" s="49"/>
      <c r="Q76" s="49"/>
      <c r="R76" s="10"/>
      <c r="S76" s="10"/>
      <c r="T76" s="10"/>
      <c r="U76" s="10"/>
      <c r="V76" s="10"/>
    </row>
    <row r="77" spans="1:22" s="2" customFormat="1" ht="11.25">
      <c r="A77" s="27"/>
      <c r="B77" s="62" t="s">
        <v>139</v>
      </c>
      <c r="C77" s="63"/>
      <c r="D77" s="64"/>
      <c r="E77" s="5"/>
      <c r="F77" s="6" t="s">
        <v>10</v>
      </c>
      <c r="G77" s="6" t="s">
        <v>21</v>
      </c>
      <c r="H77" s="6" t="s">
        <v>163</v>
      </c>
      <c r="I77" s="6"/>
      <c r="J77" s="8">
        <f t="shared" si="7"/>
        <v>126.2</v>
      </c>
      <c r="K77" s="8">
        <f t="shared" si="7"/>
        <v>362.2</v>
      </c>
      <c r="L77" s="8">
        <f t="shared" si="7"/>
        <v>347.3</v>
      </c>
      <c r="M77" s="55">
        <f t="shared" si="0"/>
        <v>-14.899999999999977</v>
      </c>
      <c r="N77" s="57">
        <f t="shared" si="1"/>
        <v>95.8862506902264</v>
      </c>
      <c r="O77" s="50"/>
      <c r="P77" s="51"/>
      <c r="Q77" s="49"/>
      <c r="R77" s="10"/>
      <c r="S77" s="10"/>
      <c r="T77" s="10"/>
      <c r="U77" s="10"/>
      <c r="V77" s="10"/>
    </row>
    <row r="78" spans="1:22" s="2" customFormat="1" ht="23.25" customHeight="1">
      <c r="A78" s="27"/>
      <c r="B78" s="62" t="s">
        <v>140</v>
      </c>
      <c r="C78" s="63"/>
      <c r="D78" s="64"/>
      <c r="E78" s="5"/>
      <c r="F78" s="6" t="s">
        <v>10</v>
      </c>
      <c r="G78" s="6" t="s">
        <v>21</v>
      </c>
      <c r="H78" s="6" t="s">
        <v>171</v>
      </c>
      <c r="I78" s="6"/>
      <c r="J78" s="8">
        <f t="shared" si="7"/>
        <v>126.2</v>
      </c>
      <c r="K78" s="8">
        <f t="shared" si="7"/>
        <v>362.2</v>
      </c>
      <c r="L78" s="8">
        <f t="shared" si="7"/>
        <v>347.3</v>
      </c>
      <c r="M78" s="55">
        <f t="shared" si="0"/>
        <v>-14.899999999999977</v>
      </c>
      <c r="N78" s="57">
        <f t="shared" si="1"/>
        <v>95.8862506902264</v>
      </c>
      <c r="O78" s="49"/>
      <c r="P78" s="49"/>
      <c r="Q78" s="49"/>
      <c r="R78" s="10"/>
      <c r="S78" s="10"/>
      <c r="T78" s="10"/>
      <c r="U78" s="10"/>
      <c r="V78" s="10"/>
    </row>
    <row r="79" spans="1:22" s="2" customFormat="1" ht="33.75" customHeight="1">
      <c r="A79" s="27"/>
      <c r="B79" s="62" t="s">
        <v>85</v>
      </c>
      <c r="C79" s="63"/>
      <c r="D79" s="64"/>
      <c r="E79" s="5"/>
      <c r="F79" s="6" t="s">
        <v>10</v>
      </c>
      <c r="G79" s="6" t="s">
        <v>21</v>
      </c>
      <c r="H79" s="6" t="s">
        <v>172</v>
      </c>
      <c r="I79" s="6" t="s">
        <v>106</v>
      </c>
      <c r="J79" s="8">
        <v>126.2</v>
      </c>
      <c r="K79" s="8">
        <v>362.2</v>
      </c>
      <c r="L79" s="8">
        <v>347.3</v>
      </c>
      <c r="M79" s="55">
        <f aca="true" t="shared" si="8" ref="M79:M142">L79-K79</f>
        <v>-14.899999999999977</v>
      </c>
      <c r="N79" s="57">
        <f aca="true" t="shared" si="9" ref="N79:N142">L79/K79%</f>
        <v>95.8862506902264</v>
      </c>
      <c r="O79" s="49"/>
      <c r="P79" s="49"/>
      <c r="Q79" s="49"/>
      <c r="R79" s="10"/>
      <c r="S79" s="10"/>
      <c r="T79" s="10"/>
      <c r="U79" s="10"/>
      <c r="V79" s="10"/>
    </row>
    <row r="80" spans="1:22" s="2" customFormat="1" ht="11.25">
      <c r="A80" s="27"/>
      <c r="B80" s="71" t="s">
        <v>27</v>
      </c>
      <c r="C80" s="72"/>
      <c r="D80" s="73"/>
      <c r="E80" s="5"/>
      <c r="F80" s="5" t="s">
        <v>28</v>
      </c>
      <c r="G80" s="5" t="s">
        <v>20</v>
      </c>
      <c r="H80" s="6"/>
      <c r="I80" s="6"/>
      <c r="J80" s="8">
        <f aca="true" t="shared" si="10" ref="J80:L81">J81</f>
        <v>26.2</v>
      </c>
      <c r="K80" s="26">
        <f t="shared" si="10"/>
        <v>40.1</v>
      </c>
      <c r="L80" s="26">
        <f t="shared" si="10"/>
        <v>40.1</v>
      </c>
      <c r="M80" s="55">
        <f t="shared" si="8"/>
        <v>0</v>
      </c>
      <c r="N80" s="57">
        <f t="shared" si="9"/>
        <v>100</v>
      </c>
      <c r="O80" s="10"/>
      <c r="P80" s="10"/>
      <c r="Q80" s="10"/>
      <c r="R80" s="10"/>
      <c r="S80" s="10"/>
      <c r="T80" s="10"/>
      <c r="U80" s="10"/>
      <c r="V80" s="10"/>
    </row>
    <row r="81" spans="1:22" s="2" customFormat="1" ht="11.25">
      <c r="A81" s="27"/>
      <c r="B81" s="62" t="s">
        <v>265</v>
      </c>
      <c r="C81" s="63"/>
      <c r="D81" s="64"/>
      <c r="E81" s="5"/>
      <c r="F81" s="6" t="s">
        <v>28</v>
      </c>
      <c r="G81" s="6" t="s">
        <v>9</v>
      </c>
      <c r="H81" s="6" t="s">
        <v>264</v>
      </c>
      <c r="I81" s="6"/>
      <c r="J81" s="8">
        <f t="shared" si="10"/>
        <v>26.2</v>
      </c>
      <c r="K81" s="8">
        <f t="shared" si="10"/>
        <v>40.1</v>
      </c>
      <c r="L81" s="8">
        <f t="shared" si="10"/>
        <v>40.1</v>
      </c>
      <c r="M81" s="55">
        <f t="shared" si="8"/>
        <v>0</v>
      </c>
      <c r="N81" s="57">
        <f t="shared" si="9"/>
        <v>100</v>
      </c>
      <c r="O81" s="10"/>
      <c r="P81" s="10"/>
      <c r="Q81" s="10"/>
      <c r="R81" s="10"/>
      <c r="S81" s="10"/>
      <c r="T81" s="10"/>
      <c r="U81" s="10"/>
      <c r="V81" s="10"/>
    </row>
    <row r="82" spans="1:22" s="2" customFormat="1" ht="24.75" customHeight="1">
      <c r="A82" s="27"/>
      <c r="B82" s="62" t="s">
        <v>266</v>
      </c>
      <c r="C82" s="63"/>
      <c r="D82" s="64"/>
      <c r="E82" s="5"/>
      <c r="F82" s="6" t="s">
        <v>28</v>
      </c>
      <c r="G82" s="6" t="s">
        <v>9</v>
      </c>
      <c r="H82" s="6" t="s">
        <v>264</v>
      </c>
      <c r="I82" s="6" t="s">
        <v>106</v>
      </c>
      <c r="J82" s="8">
        <v>26.2</v>
      </c>
      <c r="K82" s="8">
        <v>40.1</v>
      </c>
      <c r="L82" s="8">
        <v>40.1</v>
      </c>
      <c r="M82" s="55">
        <f t="shared" si="8"/>
        <v>0</v>
      </c>
      <c r="N82" s="57">
        <f t="shared" si="9"/>
        <v>100</v>
      </c>
      <c r="O82" s="10"/>
      <c r="P82" s="10"/>
      <c r="Q82" s="10"/>
      <c r="R82" s="10"/>
      <c r="S82" s="10"/>
      <c r="T82" s="10"/>
      <c r="U82" s="10"/>
      <c r="V82" s="10"/>
    </row>
    <row r="83" spans="1:14" ht="32.25" customHeight="1">
      <c r="A83" s="24" t="s">
        <v>4</v>
      </c>
      <c r="B83" s="71" t="s">
        <v>146</v>
      </c>
      <c r="C83" s="72"/>
      <c r="D83" s="73"/>
      <c r="E83" s="25">
        <v>910</v>
      </c>
      <c r="F83" s="5"/>
      <c r="G83" s="5"/>
      <c r="H83" s="5"/>
      <c r="I83" s="5"/>
      <c r="J83" s="40">
        <f>+J84</f>
        <v>160100.6</v>
      </c>
      <c r="K83" s="40">
        <f>+K84</f>
        <v>191781.90000000002</v>
      </c>
      <c r="L83" s="40">
        <f>+L84</f>
        <v>191781.90000000002</v>
      </c>
      <c r="M83" s="55">
        <f t="shared" si="8"/>
        <v>0</v>
      </c>
      <c r="N83" s="57">
        <f t="shared" si="9"/>
        <v>100</v>
      </c>
    </row>
    <row r="84" spans="1:14" ht="11.25">
      <c r="A84" s="27"/>
      <c r="B84" s="71" t="s">
        <v>39</v>
      </c>
      <c r="C84" s="72"/>
      <c r="D84" s="73"/>
      <c r="E84" s="5"/>
      <c r="F84" s="5" t="s">
        <v>13</v>
      </c>
      <c r="G84" s="5" t="s">
        <v>20</v>
      </c>
      <c r="H84" s="6"/>
      <c r="I84" s="6"/>
      <c r="J84" s="40">
        <f>J85+J134+J142</f>
        <v>160100.6</v>
      </c>
      <c r="K84" s="40">
        <f>K85+K134+K142</f>
        <v>191781.90000000002</v>
      </c>
      <c r="L84" s="40">
        <f>L85+L134+L142</f>
        <v>191781.90000000002</v>
      </c>
      <c r="M84" s="55">
        <f t="shared" si="8"/>
        <v>0</v>
      </c>
      <c r="N84" s="57">
        <f t="shared" si="9"/>
        <v>100</v>
      </c>
    </row>
    <row r="85" spans="1:14" ht="11.25">
      <c r="A85" s="27"/>
      <c r="B85" s="74" t="s">
        <v>52</v>
      </c>
      <c r="C85" s="75"/>
      <c r="D85" s="76"/>
      <c r="E85" s="5"/>
      <c r="F85" s="5" t="s">
        <v>13</v>
      </c>
      <c r="G85" s="5" t="s">
        <v>9</v>
      </c>
      <c r="H85" s="5"/>
      <c r="I85" s="5"/>
      <c r="J85" s="26">
        <f>J86+J127+J124+J119</f>
        <v>153489.6</v>
      </c>
      <c r="K85" s="26">
        <f>K86+K127+K124+K119+K123</f>
        <v>185786.40000000002</v>
      </c>
      <c r="L85" s="26">
        <f>L86+L127+L124+L119+K123</f>
        <v>185786.40000000002</v>
      </c>
      <c r="M85" s="55">
        <f t="shared" si="8"/>
        <v>0</v>
      </c>
      <c r="N85" s="57">
        <f t="shared" si="9"/>
        <v>100</v>
      </c>
    </row>
    <row r="86" spans="1:14" ht="33" customHeight="1">
      <c r="A86" s="27"/>
      <c r="B86" s="71" t="s">
        <v>403</v>
      </c>
      <c r="C86" s="72"/>
      <c r="D86" s="73"/>
      <c r="E86" s="5"/>
      <c r="F86" s="6" t="s">
        <v>13</v>
      </c>
      <c r="G86" s="6" t="s">
        <v>9</v>
      </c>
      <c r="H86" s="6" t="s">
        <v>173</v>
      </c>
      <c r="I86" s="6"/>
      <c r="J86" s="8">
        <f>J87+J100+J108</f>
        <v>58344.200000000004</v>
      </c>
      <c r="K86" s="8">
        <f>K87+K100+K108</f>
        <v>80413.20000000001</v>
      </c>
      <c r="L86" s="8">
        <f>L87+L100+L108</f>
        <v>80413.20000000001</v>
      </c>
      <c r="M86" s="55">
        <f t="shared" si="8"/>
        <v>0</v>
      </c>
      <c r="N86" s="57">
        <f t="shared" si="9"/>
        <v>100</v>
      </c>
    </row>
    <row r="87" spans="1:14" ht="21.75" customHeight="1">
      <c r="A87" s="27"/>
      <c r="B87" s="71" t="s">
        <v>91</v>
      </c>
      <c r="C87" s="72"/>
      <c r="D87" s="73"/>
      <c r="E87" s="5"/>
      <c r="F87" s="6" t="s">
        <v>13</v>
      </c>
      <c r="G87" s="6" t="s">
        <v>9</v>
      </c>
      <c r="H87" s="6" t="s">
        <v>175</v>
      </c>
      <c r="I87" s="6"/>
      <c r="J87" s="8">
        <f>J92+J93+J90+J91+J94+J96+J98+J89</f>
        <v>36105.700000000004</v>
      </c>
      <c r="K87" s="8">
        <f>K92+K93+K90+K91+K94+K96+K98+K89+K88</f>
        <v>58855.40000000001</v>
      </c>
      <c r="L87" s="8">
        <f>L92+L93+L90+L91+L94+L96+L98+L89+L88</f>
        <v>58855.40000000001</v>
      </c>
      <c r="M87" s="55">
        <f t="shared" si="8"/>
        <v>0</v>
      </c>
      <c r="N87" s="57">
        <f t="shared" si="9"/>
        <v>100</v>
      </c>
    </row>
    <row r="88" spans="1:14" ht="45" customHeight="1">
      <c r="A88" s="27"/>
      <c r="B88" s="62" t="s">
        <v>469</v>
      </c>
      <c r="C88" s="63"/>
      <c r="D88" s="64"/>
      <c r="E88" s="5"/>
      <c r="F88" s="6" t="s">
        <v>13</v>
      </c>
      <c r="G88" s="6" t="s">
        <v>9</v>
      </c>
      <c r="H88" s="6" t="s">
        <v>470</v>
      </c>
      <c r="I88" s="6" t="s">
        <v>130</v>
      </c>
      <c r="J88" s="8">
        <v>0</v>
      </c>
      <c r="K88" s="8">
        <v>180.8</v>
      </c>
      <c r="L88" s="8">
        <v>180.8</v>
      </c>
      <c r="M88" s="55">
        <f t="shared" si="8"/>
        <v>0</v>
      </c>
      <c r="N88" s="57">
        <f t="shared" si="9"/>
        <v>100</v>
      </c>
    </row>
    <row r="89" spans="1:14" ht="24.75" customHeight="1">
      <c r="A89" s="27"/>
      <c r="B89" s="62" t="s">
        <v>446</v>
      </c>
      <c r="C89" s="63"/>
      <c r="D89" s="64"/>
      <c r="E89" s="5"/>
      <c r="F89" s="6" t="s">
        <v>13</v>
      </c>
      <c r="G89" s="6" t="s">
        <v>9</v>
      </c>
      <c r="H89" s="6" t="s">
        <v>176</v>
      </c>
      <c r="I89" s="6" t="s">
        <v>116</v>
      </c>
      <c r="J89" s="8">
        <v>1251.8</v>
      </c>
      <c r="K89" s="8">
        <v>28467.4</v>
      </c>
      <c r="L89" s="8">
        <v>28467.4</v>
      </c>
      <c r="M89" s="55">
        <f t="shared" si="8"/>
        <v>0</v>
      </c>
      <c r="N89" s="57">
        <f t="shared" si="9"/>
        <v>99.99999999999999</v>
      </c>
    </row>
    <row r="90" spans="1:14" ht="35.25" customHeight="1">
      <c r="A90" s="27"/>
      <c r="B90" s="62" t="s">
        <v>341</v>
      </c>
      <c r="C90" s="63"/>
      <c r="D90" s="64"/>
      <c r="E90" s="5"/>
      <c r="F90" s="6" t="s">
        <v>13</v>
      </c>
      <c r="G90" s="6" t="s">
        <v>9</v>
      </c>
      <c r="H90" s="6" t="s">
        <v>275</v>
      </c>
      <c r="I90" s="6" t="s">
        <v>116</v>
      </c>
      <c r="J90" s="8">
        <v>2061.1</v>
      </c>
      <c r="K90" s="8">
        <v>2036.5</v>
      </c>
      <c r="L90" s="8">
        <v>2036.5</v>
      </c>
      <c r="M90" s="55">
        <f t="shared" si="8"/>
        <v>0</v>
      </c>
      <c r="N90" s="57">
        <f t="shared" si="9"/>
        <v>100.00000000000001</v>
      </c>
    </row>
    <row r="91" spans="1:14" ht="35.25" customHeight="1">
      <c r="A91" s="27"/>
      <c r="B91" s="62" t="s">
        <v>342</v>
      </c>
      <c r="C91" s="63"/>
      <c r="D91" s="64"/>
      <c r="E91" s="5"/>
      <c r="F91" s="6" t="s">
        <v>13</v>
      </c>
      <c r="G91" s="6" t="s">
        <v>9</v>
      </c>
      <c r="H91" s="6" t="s">
        <v>276</v>
      </c>
      <c r="I91" s="6" t="s">
        <v>116</v>
      </c>
      <c r="J91" s="8">
        <v>230.5</v>
      </c>
      <c r="K91" s="8">
        <v>116.9</v>
      </c>
      <c r="L91" s="8">
        <v>116.9</v>
      </c>
      <c r="M91" s="55">
        <f t="shared" si="8"/>
        <v>0</v>
      </c>
      <c r="N91" s="57">
        <f t="shared" si="9"/>
        <v>100</v>
      </c>
    </row>
    <row r="92" spans="1:14" ht="34.5" customHeight="1">
      <c r="A92" s="27"/>
      <c r="B92" s="62" t="s">
        <v>346</v>
      </c>
      <c r="C92" s="63"/>
      <c r="D92" s="64"/>
      <c r="E92" s="5"/>
      <c r="F92" s="6" t="s">
        <v>13</v>
      </c>
      <c r="G92" s="6" t="s">
        <v>9</v>
      </c>
      <c r="H92" s="6" t="s">
        <v>343</v>
      </c>
      <c r="I92" s="6" t="s">
        <v>116</v>
      </c>
      <c r="J92" s="8">
        <v>24855.9</v>
      </c>
      <c r="K92" s="8">
        <v>21530.7</v>
      </c>
      <c r="L92" s="8">
        <v>21530.7</v>
      </c>
      <c r="M92" s="55">
        <f t="shared" si="8"/>
        <v>0</v>
      </c>
      <c r="N92" s="57">
        <f t="shared" si="9"/>
        <v>100</v>
      </c>
    </row>
    <row r="93" spans="1:14" ht="46.5" customHeight="1">
      <c r="A93" s="27"/>
      <c r="B93" s="62" t="s">
        <v>347</v>
      </c>
      <c r="C93" s="63"/>
      <c r="D93" s="64"/>
      <c r="E93" s="5"/>
      <c r="F93" s="6" t="s">
        <v>13</v>
      </c>
      <c r="G93" s="6" t="s">
        <v>9</v>
      </c>
      <c r="H93" s="6" t="s">
        <v>344</v>
      </c>
      <c r="I93" s="6" t="s">
        <v>116</v>
      </c>
      <c r="J93" s="8">
        <v>7506.4</v>
      </c>
      <c r="K93" s="8">
        <v>6480.1</v>
      </c>
      <c r="L93" s="8">
        <v>6480.1</v>
      </c>
      <c r="M93" s="55">
        <f t="shared" si="8"/>
        <v>0</v>
      </c>
      <c r="N93" s="57">
        <f t="shared" si="9"/>
        <v>100</v>
      </c>
    </row>
    <row r="94" spans="1:14" ht="34.5" customHeight="1">
      <c r="A94" s="27"/>
      <c r="B94" s="68" t="s">
        <v>413</v>
      </c>
      <c r="C94" s="69"/>
      <c r="D94" s="70"/>
      <c r="E94" s="5"/>
      <c r="F94" s="6" t="s">
        <v>13</v>
      </c>
      <c r="G94" s="6" t="s">
        <v>9</v>
      </c>
      <c r="H94" s="6" t="s">
        <v>177</v>
      </c>
      <c r="I94" s="6"/>
      <c r="J94" s="8">
        <f>J95</f>
        <v>50</v>
      </c>
      <c r="K94" s="8">
        <v>33</v>
      </c>
      <c r="L94" s="8">
        <v>33</v>
      </c>
      <c r="M94" s="55">
        <f t="shared" si="8"/>
        <v>0</v>
      </c>
      <c r="N94" s="57">
        <f t="shared" si="9"/>
        <v>100</v>
      </c>
    </row>
    <row r="95" spans="1:14" ht="34.5" customHeight="1">
      <c r="A95" s="27"/>
      <c r="B95" s="62" t="s">
        <v>115</v>
      </c>
      <c r="C95" s="63"/>
      <c r="D95" s="64"/>
      <c r="E95" s="5"/>
      <c r="F95" s="6" t="s">
        <v>13</v>
      </c>
      <c r="G95" s="6" t="s">
        <v>9</v>
      </c>
      <c r="H95" s="6" t="s">
        <v>177</v>
      </c>
      <c r="I95" s="6" t="s">
        <v>116</v>
      </c>
      <c r="J95" s="8">
        <v>50</v>
      </c>
      <c r="K95" s="8">
        <v>33</v>
      </c>
      <c r="L95" s="8">
        <v>33</v>
      </c>
      <c r="M95" s="55">
        <f t="shared" si="8"/>
        <v>0</v>
      </c>
      <c r="N95" s="57">
        <f t="shared" si="9"/>
        <v>100</v>
      </c>
    </row>
    <row r="96" spans="1:14" ht="45.75" customHeight="1">
      <c r="A96" s="27"/>
      <c r="B96" s="68" t="s">
        <v>404</v>
      </c>
      <c r="C96" s="69"/>
      <c r="D96" s="70"/>
      <c r="E96" s="5"/>
      <c r="F96" s="6" t="s">
        <v>13</v>
      </c>
      <c r="G96" s="6" t="s">
        <v>9</v>
      </c>
      <c r="H96" s="6" t="s">
        <v>178</v>
      </c>
      <c r="I96" s="6"/>
      <c r="J96" s="8">
        <f>J97</f>
        <v>50</v>
      </c>
      <c r="K96" s="8">
        <f>K97</f>
        <v>10</v>
      </c>
      <c r="L96" s="8">
        <f>L97</f>
        <v>10</v>
      </c>
      <c r="M96" s="55">
        <f t="shared" si="8"/>
        <v>0</v>
      </c>
      <c r="N96" s="57">
        <f t="shared" si="9"/>
        <v>100</v>
      </c>
    </row>
    <row r="97" spans="1:14" ht="35.25" customHeight="1">
      <c r="A97" s="27"/>
      <c r="B97" s="62" t="s">
        <v>115</v>
      </c>
      <c r="C97" s="63"/>
      <c r="D97" s="64"/>
      <c r="E97" s="5"/>
      <c r="F97" s="6" t="s">
        <v>13</v>
      </c>
      <c r="G97" s="6" t="s">
        <v>9</v>
      </c>
      <c r="H97" s="6" t="s">
        <v>178</v>
      </c>
      <c r="I97" s="6" t="s">
        <v>116</v>
      </c>
      <c r="J97" s="8">
        <v>50</v>
      </c>
      <c r="K97" s="8">
        <v>10</v>
      </c>
      <c r="L97" s="8">
        <v>10</v>
      </c>
      <c r="M97" s="55">
        <f t="shared" si="8"/>
        <v>0</v>
      </c>
      <c r="N97" s="57">
        <f t="shared" si="9"/>
        <v>100</v>
      </c>
    </row>
    <row r="98" spans="1:14" ht="23.25" customHeight="1">
      <c r="A98" s="27"/>
      <c r="B98" s="62" t="s">
        <v>405</v>
      </c>
      <c r="C98" s="63"/>
      <c r="D98" s="64"/>
      <c r="E98" s="5"/>
      <c r="F98" s="6" t="s">
        <v>13</v>
      </c>
      <c r="G98" s="6" t="s">
        <v>9</v>
      </c>
      <c r="H98" s="6" t="s">
        <v>179</v>
      </c>
      <c r="I98" s="6"/>
      <c r="J98" s="8">
        <f>J99</f>
        <v>100</v>
      </c>
      <c r="K98" s="8">
        <f>K99</f>
        <v>0</v>
      </c>
      <c r="L98" s="8">
        <f>L99</f>
        <v>0</v>
      </c>
      <c r="M98" s="55">
        <f t="shared" si="8"/>
        <v>0</v>
      </c>
      <c r="N98" s="57">
        <v>0</v>
      </c>
    </row>
    <row r="99" spans="1:14" ht="34.5" customHeight="1">
      <c r="A99" s="27"/>
      <c r="B99" s="62" t="s">
        <v>115</v>
      </c>
      <c r="C99" s="63"/>
      <c r="D99" s="64"/>
      <c r="E99" s="5"/>
      <c r="F99" s="6" t="s">
        <v>13</v>
      </c>
      <c r="G99" s="6" t="s">
        <v>9</v>
      </c>
      <c r="H99" s="6" t="s">
        <v>179</v>
      </c>
      <c r="I99" s="6" t="s">
        <v>116</v>
      </c>
      <c r="J99" s="8">
        <v>100</v>
      </c>
      <c r="K99" s="8">
        <v>0</v>
      </c>
      <c r="L99" s="8">
        <v>0</v>
      </c>
      <c r="M99" s="55">
        <f t="shared" si="8"/>
        <v>0</v>
      </c>
      <c r="N99" s="57">
        <v>0</v>
      </c>
    </row>
    <row r="100" spans="1:14" ht="23.25" customHeight="1">
      <c r="A100" s="27"/>
      <c r="B100" s="71" t="s">
        <v>92</v>
      </c>
      <c r="C100" s="72"/>
      <c r="D100" s="73"/>
      <c r="E100" s="5"/>
      <c r="F100" s="6" t="s">
        <v>13</v>
      </c>
      <c r="G100" s="6" t="s">
        <v>9</v>
      </c>
      <c r="H100" s="6" t="s">
        <v>180</v>
      </c>
      <c r="I100" s="6"/>
      <c r="J100" s="8">
        <f>J101+J103+J106</f>
        <v>1617.4</v>
      </c>
      <c r="K100" s="8">
        <f>K101+K103+K106</f>
        <v>1164.8</v>
      </c>
      <c r="L100" s="11">
        <f>L101+L103+L106</f>
        <v>1164.8</v>
      </c>
      <c r="M100" s="55">
        <f t="shared" si="8"/>
        <v>0</v>
      </c>
      <c r="N100" s="57">
        <f>L100/K100%</f>
        <v>100</v>
      </c>
    </row>
    <row r="101" spans="1:14" ht="33.75" customHeight="1">
      <c r="A101" s="27"/>
      <c r="B101" s="62" t="s">
        <v>353</v>
      </c>
      <c r="C101" s="63"/>
      <c r="D101" s="64"/>
      <c r="E101" s="5"/>
      <c r="F101" s="6" t="s">
        <v>13</v>
      </c>
      <c r="G101" s="6" t="s">
        <v>9</v>
      </c>
      <c r="H101" s="6" t="s">
        <v>345</v>
      </c>
      <c r="I101" s="6"/>
      <c r="J101" s="8">
        <f>J102</f>
        <v>1042.4</v>
      </c>
      <c r="K101" s="8">
        <f>K102</f>
        <v>886.3</v>
      </c>
      <c r="L101" s="8">
        <f>L102</f>
        <v>886.3</v>
      </c>
      <c r="M101" s="55">
        <f t="shared" si="8"/>
        <v>0</v>
      </c>
      <c r="N101" s="57">
        <f t="shared" si="9"/>
        <v>100</v>
      </c>
    </row>
    <row r="102" spans="1:14" ht="57.75" customHeight="1">
      <c r="A102" s="27"/>
      <c r="B102" s="62" t="s">
        <v>102</v>
      </c>
      <c r="C102" s="63"/>
      <c r="D102" s="64"/>
      <c r="E102" s="5"/>
      <c r="F102" s="6" t="s">
        <v>13</v>
      </c>
      <c r="G102" s="6" t="s">
        <v>9</v>
      </c>
      <c r="H102" s="6" t="s">
        <v>345</v>
      </c>
      <c r="I102" s="6" t="s">
        <v>103</v>
      </c>
      <c r="J102" s="8">
        <v>1042.4</v>
      </c>
      <c r="K102" s="8">
        <v>886.3</v>
      </c>
      <c r="L102" s="8">
        <v>886.3</v>
      </c>
      <c r="M102" s="55">
        <f t="shared" si="8"/>
        <v>0</v>
      </c>
      <c r="N102" s="57">
        <f t="shared" si="9"/>
        <v>100</v>
      </c>
    </row>
    <row r="103" spans="1:14" ht="24" customHeight="1">
      <c r="A103" s="27"/>
      <c r="B103" s="62" t="s">
        <v>93</v>
      </c>
      <c r="C103" s="63"/>
      <c r="D103" s="64"/>
      <c r="E103" s="5"/>
      <c r="F103" s="6" t="s">
        <v>13</v>
      </c>
      <c r="G103" s="6" t="s">
        <v>9</v>
      </c>
      <c r="H103" s="6" t="s">
        <v>181</v>
      </c>
      <c r="I103" s="6"/>
      <c r="J103" s="11">
        <f>J104+J105</f>
        <v>475</v>
      </c>
      <c r="K103" s="11">
        <v>178.5</v>
      </c>
      <c r="L103" s="11">
        <v>178.5</v>
      </c>
      <c r="M103" s="55">
        <f t="shared" si="8"/>
        <v>0</v>
      </c>
      <c r="N103" s="57">
        <f t="shared" si="9"/>
        <v>100</v>
      </c>
    </row>
    <row r="104" spans="1:14" ht="24.75" customHeight="1">
      <c r="A104" s="27"/>
      <c r="B104" s="62" t="s">
        <v>266</v>
      </c>
      <c r="C104" s="63"/>
      <c r="D104" s="64"/>
      <c r="E104" s="5"/>
      <c r="F104" s="6" t="s">
        <v>13</v>
      </c>
      <c r="G104" s="6" t="s">
        <v>9</v>
      </c>
      <c r="H104" s="6" t="s">
        <v>181</v>
      </c>
      <c r="I104" s="6" t="s">
        <v>106</v>
      </c>
      <c r="J104" s="8">
        <v>470.5</v>
      </c>
      <c r="K104" s="8">
        <v>175.7</v>
      </c>
      <c r="L104" s="8">
        <v>175.7</v>
      </c>
      <c r="M104" s="55">
        <f t="shared" si="8"/>
        <v>0</v>
      </c>
      <c r="N104" s="57">
        <f t="shared" si="9"/>
        <v>100</v>
      </c>
    </row>
    <row r="105" spans="1:14" ht="11.25">
      <c r="A105" s="27"/>
      <c r="B105" s="62" t="s">
        <v>109</v>
      </c>
      <c r="C105" s="63"/>
      <c r="D105" s="64"/>
      <c r="E105" s="5"/>
      <c r="F105" s="6" t="s">
        <v>13</v>
      </c>
      <c r="G105" s="6" t="s">
        <v>9</v>
      </c>
      <c r="H105" s="6" t="s">
        <v>181</v>
      </c>
      <c r="I105" s="6" t="s">
        <v>110</v>
      </c>
      <c r="J105" s="8">
        <v>4.5</v>
      </c>
      <c r="K105" s="8">
        <v>2.8</v>
      </c>
      <c r="L105" s="8">
        <v>2.8</v>
      </c>
      <c r="M105" s="55">
        <f t="shared" si="8"/>
        <v>0</v>
      </c>
      <c r="N105" s="57">
        <f t="shared" si="9"/>
        <v>100</v>
      </c>
    </row>
    <row r="106" spans="1:14" ht="24.75" customHeight="1">
      <c r="A106" s="27"/>
      <c r="B106" s="62" t="s">
        <v>355</v>
      </c>
      <c r="C106" s="63"/>
      <c r="D106" s="64"/>
      <c r="E106" s="5"/>
      <c r="F106" s="6" t="s">
        <v>13</v>
      </c>
      <c r="G106" s="6" t="s">
        <v>9</v>
      </c>
      <c r="H106" s="6" t="s">
        <v>398</v>
      </c>
      <c r="I106" s="6"/>
      <c r="J106" s="8">
        <f>J107</f>
        <v>100</v>
      </c>
      <c r="K106" s="8">
        <f>K107</f>
        <v>100</v>
      </c>
      <c r="L106" s="8">
        <f>L107</f>
        <v>100</v>
      </c>
      <c r="M106" s="55">
        <f t="shared" si="8"/>
        <v>0</v>
      </c>
      <c r="N106" s="57">
        <f t="shared" si="9"/>
        <v>100</v>
      </c>
    </row>
    <row r="107" spans="1:14" ht="34.5" customHeight="1">
      <c r="A107" s="27"/>
      <c r="B107" s="62" t="s">
        <v>115</v>
      </c>
      <c r="C107" s="63"/>
      <c r="D107" s="64"/>
      <c r="E107" s="5"/>
      <c r="F107" s="6" t="s">
        <v>13</v>
      </c>
      <c r="G107" s="6" t="s">
        <v>9</v>
      </c>
      <c r="H107" s="6" t="s">
        <v>398</v>
      </c>
      <c r="I107" s="6" t="s">
        <v>116</v>
      </c>
      <c r="J107" s="8">
        <v>100</v>
      </c>
      <c r="K107" s="8">
        <v>100</v>
      </c>
      <c r="L107" s="8">
        <v>100</v>
      </c>
      <c r="M107" s="55">
        <f t="shared" si="8"/>
        <v>0</v>
      </c>
      <c r="N107" s="57">
        <f t="shared" si="9"/>
        <v>100</v>
      </c>
    </row>
    <row r="108" spans="1:14" ht="33" customHeight="1">
      <c r="A108" s="27"/>
      <c r="B108" s="71" t="s">
        <v>447</v>
      </c>
      <c r="C108" s="72"/>
      <c r="D108" s="73"/>
      <c r="E108" s="5"/>
      <c r="F108" s="5" t="s">
        <v>13</v>
      </c>
      <c r="G108" s="5" t="s">
        <v>9</v>
      </c>
      <c r="H108" s="5" t="s">
        <v>182</v>
      </c>
      <c r="I108" s="5"/>
      <c r="J108" s="26">
        <f>J109+J111+J116+J114</f>
        <v>20621.1</v>
      </c>
      <c r="K108" s="26">
        <f>K109+K111+K116+K114+K118</f>
        <v>20393.000000000004</v>
      </c>
      <c r="L108" s="26">
        <f>L109+L111+L116+L114+L118</f>
        <v>20393.000000000004</v>
      </c>
      <c r="M108" s="55">
        <f t="shared" si="8"/>
        <v>0</v>
      </c>
      <c r="N108" s="57">
        <f t="shared" si="9"/>
        <v>100</v>
      </c>
    </row>
    <row r="109" spans="1:14" ht="34.5" customHeight="1">
      <c r="A109" s="27"/>
      <c r="B109" s="62" t="s">
        <v>354</v>
      </c>
      <c r="C109" s="63"/>
      <c r="D109" s="64"/>
      <c r="E109" s="5"/>
      <c r="F109" s="6" t="s">
        <v>13</v>
      </c>
      <c r="G109" s="6" t="s">
        <v>9</v>
      </c>
      <c r="H109" s="6" t="s">
        <v>352</v>
      </c>
      <c r="I109" s="6"/>
      <c r="J109" s="8">
        <f>J110</f>
        <v>12254.8</v>
      </c>
      <c r="K109" s="8">
        <f>K110</f>
        <v>11409</v>
      </c>
      <c r="L109" s="8">
        <f>L110</f>
        <v>11409</v>
      </c>
      <c r="M109" s="55">
        <f t="shared" si="8"/>
        <v>0</v>
      </c>
      <c r="N109" s="57">
        <f t="shared" si="9"/>
        <v>100</v>
      </c>
    </row>
    <row r="110" spans="1:14" ht="58.5" customHeight="1">
      <c r="A110" s="27"/>
      <c r="B110" s="62" t="s">
        <v>102</v>
      </c>
      <c r="C110" s="63"/>
      <c r="D110" s="64"/>
      <c r="E110" s="5"/>
      <c r="F110" s="6" t="s">
        <v>13</v>
      </c>
      <c r="G110" s="6" t="s">
        <v>9</v>
      </c>
      <c r="H110" s="6" t="s">
        <v>352</v>
      </c>
      <c r="I110" s="6" t="s">
        <v>103</v>
      </c>
      <c r="J110" s="8">
        <v>12254.8</v>
      </c>
      <c r="K110" s="8">
        <v>11409</v>
      </c>
      <c r="L110" s="8">
        <v>11409</v>
      </c>
      <c r="M110" s="55">
        <f t="shared" si="8"/>
        <v>0</v>
      </c>
      <c r="N110" s="57">
        <f t="shared" si="9"/>
        <v>100</v>
      </c>
    </row>
    <row r="111" spans="1:14" ht="22.5" customHeight="1">
      <c r="A111" s="27"/>
      <c r="B111" s="62" t="s">
        <v>94</v>
      </c>
      <c r="C111" s="63"/>
      <c r="D111" s="64"/>
      <c r="E111" s="5"/>
      <c r="F111" s="6" t="s">
        <v>13</v>
      </c>
      <c r="G111" s="6" t="s">
        <v>9</v>
      </c>
      <c r="H111" s="6" t="s">
        <v>183</v>
      </c>
      <c r="I111" s="6"/>
      <c r="J111" s="8">
        <f>J112+J113</f>
        <v>1510.6999999999998</v>
      </c>
      <c r="K111" s="8">
        <f>K112+K113</f>
        <v>3326.2</v>
      </c>
      <c r="L111" s="8">
        <f>L112+L113</f>
        <v>3326.2</v>
      </c>
      <c r="M111" s="55">
        <f t="shared" si="8"/>
        <v>0</v>
      </c>
      <c r="N111" s="57">
        <f t="shared" si="9"/>
        <v>100</v>
      </c>
    </row>
    <row r="112" spans="1:14" ht="24.75" customHeight="1">
      <c r="A112" s="27"/>
      <c r="B112" s="62" t="s">
        <v>266</v>
      </c>
      <c r="C112" s="63"/>
      <c r="D112" s="64"/>
      <c r="E112" s="5"/>
      <c r="F112" s="6" t="s">
        <v>13</v>
      </c>
      <c r="G112" s="6" t="s">
        <v>9</v>
      </c>
      <c r="H112" s="6" t="s">
        <v>183</v>
      </c>
      <c r="I112" s="6" t="s">
        <v>106</v>
      </c>
      <c r="J112" s="8">
        <v>1502.1</v>
      </c>
      <c r="K112" s="8">
        <v>3323.6</v>
      </c>
      <c r="L112" s="8">
        <v>3323.6</v>
      </c>
      <c r="M112" s="55">
        <f t="shared" si="8"/>
        <v>0</v>
      </c>
      <c r="N112" s="57">
        <f t="shared" si="9"/>
        <v>100</v>
      </c>
    </row>
    <row r="113" spans="1:14" ht="11.25">
      <c r="A113" s="27"/>
      <c r="B113" s="62" t="s">
        <v>109</v>
      </c>
      <c r="C113" s="63"/>
      <c r="D113" s="64"/>
      <c r="E113" s="5"/>
      <c r="F113" s="6" t="s">
        <v>13</v>
      </c>
      <c r="G113" s="6" t="s">
        <v>9</v>
      </c>
      <c r="H113" s="6" t="s">
        <v>183</v>
      </c>
      <c r="I113" s="6" t="s">
        <v>110</v>
      </c>
      <c r="J113" s="8">
        <v>8.6</v>
      </c>
      <c r="K113" s="8">
        <v>2.6</v>
      </c>
      <c r="L113" s="8">
        <v>2.6</v>
      </c>
      <c r="M113" s="55">
        <f t="shared" si="8"/>
        <v>0</v>
      </c>
      <c r="N113" s="57">
        <f t="shared" si="9"/>
        <v>100</v>
      </c>
    </row>
    <row r="114" spans="1:14" ht="11.25">
      <c r="A114" s="27"/>
      <c r="B114" s="62" t="s">
        <v>399</v>
      </c>
      <c r="C114" s="63"/>
      <c r="D114" s="64"/>
      <c r="E114" s="5"/>
      <c r="F114" s="6" t="s">
        <v>13</v>
      </c>
      <c r="G114" s="6" t="s">
        <v>9</v>
      </c>
      <c r="H114" s="6" t="s">
        <v>400</v>
      </c>
      <c r="I114" s="6"/>
      <c r="J114" s="8">
        <f>J115</f>
        <v>6555.6</v>
      </c>
      <c r="K114" s="8">
        <f>K115</f>
        <v>5555.6</v>
      </c>
      <c r="L114" s="8">
        <f>L115</f>
        <v>5555.6</v>
      </c>
      <c r="M114" s="55">
        <f t="shared" si="8"/>
        <v>0</v>
      </c>
      <c r="N114" s="57">
        <f t="shared" si="9"/>
        <v>100</v>
      </c>
    </row>
    <row r="115" spans="1:14" ht="24.75" customHeight="1">
      <c r="A115" s="27"/>
      <c r="B115" s="62" t="s">
        <v>105</v>
      </c>
      <c r="C115" s="63"/>
      <c r="D115" s="64"/>
      <c r="E115" s="5"/>
      <c r="F115" s="6" t="s">
        <v>13</v>
      </c>
      <c r="G115" s="6" t="s">
        <v>9</v>
      </c>
      <c r="H115" s="6" t="s">
        <v>400</v>
      </c>
      <c r="I115" s="6" t="s">
        <v>106</v>
      </c>
      <c r="J115" s="8">
        <v>6555.6</v>
      </c>
      <c r="K115" s="8">
        <v>5555.6</v>
      </c>
      <c r="L115" s="8">
        <v>5555.6</v>
      </c>
      <c r="M115" s="55">
        <f t="shared" si="8"/>
        <v>0</v>
      </c>
      <c r="N115" s="57">
        <f t="shared" si="9"/>
        <v>100</v>
      </c>
    </row>
    <row r="116" spans="1:14" ht="45.75" customHeight="1">
      <c r="A116" s="27"/>
      <c r="B116" s="62" t="s">
        <v>406</v>
      </c>
      <c r="C116" s="63"/>
      <c r="D116" s="64"/>
      <c r="E116" s="5"/>
      <c r="F116" s="6" t="s">
        <v>13</v>
      </c>
      <c r="G116" s="6" t="s">
        <v>9</v>
      </c>
      <c r="H116" s="6" t="s">
        <v>184</v>
      </c>
      <c r="I116" s="6"/>
      <c r="J116" s="8">
        <f>J117</f>
        <v>300</v>
      </c>
      <c r="K116" s="8">
        <f>K117</f>
        <v>0</v>
      </c>
      <c r="L116" s="8">
        <f>L117</f>
        <v>0</v>
      </c>
      <c r="M116" s="55">
        <f t="shared" si="8"/>
        <v>0</v>
      </c>
      <c r="N116" s="57">
        <v>0</v>
      </c>
    </row>
    <row r="117" spans="1:14" ht="24.75" customHeight="1">
      <c r="A117" s="27"/>
      <c r="B117" s="62" t="s">
        <v>266</v>
      </c>
      <c r="C117" s="63"/>
      <c r="D117" s="64"/>
      <c r="E117" s="5"/>
      <c r="F117" s="6" t="s">
        <v>13</v>
      </c>
      <c r="G117" s="6" t="s">
        <v>9</v>
      </c>
      <c r="H117" s="6" t="s">
        <v>184</v>
      </c>
      <c r="I117" s="6" t="s">
        <v>106</v>
      </c>
      <c r="J117" s="8">
        <v>300</v>
      </c>
      <c r="K117" s="8">
        <v>0</v>
      </c>
      <c r="L117" s="8">
        <v>0</v>
      </c>
      <c r="M117" s="55">
        <f t="shared" si="8"/>
        <v>0</v>
      </c>
      <c r="N117" s="57">
        <v>0</v>
      </c>
    </row>
    <row r="118" spans="1:14" ht="33.75" customHeight="1">
      <c r="A118" s="27"/>
      <c r="B118" s="62" t="s">
        <v>471</v>
      </c>
      <c r="C118" s="63"/>
      <c r="D118" s="64"/>
      <c r="E118" s="5"/>
      <c r="F118" s="6" t="s">
        <v>13</v>
      </c>
      <c r="G118" s="6" t="s">
        <v>9</v>
      </c>
      <c r="H118" s="6" t="s">
        <v>472</v>
      </c>
      <c r="I118" s="6" t="s">
        <v>106</v>
      </c>
      <c r="J118" s="8">
        <v>0</v>
      </c>
      <c r="K118" s="8">
        <v>102.2</v>
      </c>
      <c r="L118" s="8">
        <v>102.2</v>
      </c>
      <c r="M118" s="55">
        <f t="shared" si="8"/>
        <v>0</v>
      </c>
      <c r="N118" s="57">
        <f t="shared" si="9"/>
        <v>100</v>
      </c>
    </row>
    <row r="119" spans="1:14" ht="33.75" customHeight="1">
      <c r="A119" s="27"/>
      <c r="B119" s="71" t="s">
        <v>438</v>
      </c>
      <c r="C119" s="72"/>
      <c r="D119" s="73"/>
      <c r="E119" s="5"/>
      <c r="F119" s="6" t="s">
        <v>13</v>
      </c>
      <c r="G119" s="6" t="s">
        <v>9</v>
      </c>
      <c r="H119" s="6" t="s">
        <v>426</v>
      </c>
      <c r="I119" s="6"/>
      <c r="J119" s="8">
        <f>J120</f>
        <v>93369.4</v>
      </c>
      <c r="K119" s="26">
        <f>K120+K121</f>
        <v>0</v>
      </c>
      <c r="L119" s="26">
        <v>0</v>
      </c>
      <c r="M119" s="55">
        <f t="shared" si="8"/>
        <v>0</v>
      </c>
      <c r="N119" s="57">
        <v>0</v>
      </c>
    </row>
    <row r="120" spans="1:14" ht="24.75" customHeight="1">
      <c r="A120" s="27"/>
      <c r="B120" s="62" t="s">
        <v>105</v>
      </c>
      <c r="C120" s="63"/>
      <c r="D120" s="64"/>
      <c r="E120" s="5"/>
      <c r="F120" s="6" t="s">
        <v>13</v>
      </c>
      <c r="G120" s="6" t="s">
        <v>9</v>
      </c>
      <c r="H120" s="6" t="s">
        <v>426</v>
      </c>
      <c r="I120" s="6" t="s">
        <v>116</v>
      </c>
      <c r="J120" s="8">
        <v>93369.4</v>
      </c>
      <c r="K120" s="8">
        <v>0</v>
      </c>
      <c r="L120" s="8">
        <v>0</v>
      </c>
      <c r="M120" s="55">
        <f t="shared" si="8"/>
        <v>0</v>
      </c>
      <c r="N120" s="57">
        <v>0</v>
      </c>
    </row>
    <row r="121" spans="1:14" ht="46.5" customHeight="1">
      <c r="A121" s="27"/>
      <c r="B121" s="62" t="s">
        <v>469</v>
      </c>
      <c r="C121" s="63"/>
      <c r="D121" s="64"/>
      <c r="E121" s="5"/>
      <c r="F121" s="6" t="s">
        <v>13</v>
      </c>
      <c r="G121" s="6" t="s">
        <v>9</v>
      </c>
      <c r="H121" s="6" t="s">
        <v>426</v>
      </c>
      <c r="I121" s="6" t="s">
        <v>130</v>
      </c>
      <c r="J121" s="8">
        <v>0</v>
      </c>
      <c r="K121" s="8">
        <v>0</v>
      </c>
      <c r="L121" s="8">
        <v>0</v>
      </c>
      <c r="M121" s="55">
        <f t="shared" si="8"/>
        <v>0</v>
      </c>
      <c r="N121" s="57">
        <v>0</v>
      </c>
    </row>
    <row r="122" spans="1:14" ht="33.75" customHeight="1">
      <c r="A122" s="27"/>
      <c r="B122" s="62" t="s">
        <v>548</v>
      </c>
      <c r="C122" s="63"/>
      <c r="D122" s="64"/>
      <c r="E122" s="5"/>
      <c r="F122" s="6" t="s">
        <v>13</v>
      </c>
      <c r="G122" s="6" t="s">
        <v>9</v>
      </c>
      <c r="H122" s="6" t="s">
        <v>549</v>
      </c>
      <c r="I122" s="6"/>
      <c r="J122" s="8">
        <v>0</v>
      </c>
      <c r="K122" s="8">
        <f>K123</f>
        <v>103300.1</v>
      </c>
      <c r="L122" s="8">
        <f>L123</f>
        <v>103300.1</v>
      </c>
      <c r="M122" s="55">
        <f t="shared" si="8"/>
        <v>0</v>
      </c>
      <c r="N122" s="57">
        <f t="shared" si="9"/>
        <v>100.00000000000001</v>
      </c>
    </row>
    <row r="123" spans="1:14" ht="22.5" customHeight="1">
      <c r="A123" s="27"/>
      <c r="B123" s="62" t="s">
        <v>105</v>
      </c>
      <c r="C123" s="63"/>
      <c r="D123" s="64"/>
      <c r="E123" s="5"/>
      <c r="F123" s="6" t="s">
        <v>13</v>
      </c>
      <c r="G123" s="6" t="s">
        <v>9</v>
      </c>
      <c r="H123" s="6" t="s">
        <v>549</v>
      </c>
      <c r="I123" s="6" t="s">
        <v>130</v>
      </c>
      <c r="J123" s="8">
        <v>0</v>
      </c>
      <c r="K123" s="8">
        <v>103300.1</v>
      </c>
      <c r="L123" s="8">
        <f>K123</f>
        <v>103300.1</v>
      </c>
      <c r="M123" s="55">
        <f t="shared" si="8"/>
        <v>0</v>
      </c>
      <c r="N123" s="57">
        <f t="shared" si="9"/>
        <v>100.00000000000001</v>
      </c>
    </row>
    <row r="124" spans="1:14" ht="65.25" customHeight="1">
      <c r="A124" s="27"/>
      <c r="B124" s="71" t="s">
        <v>418</v>
      </c>
      <c r="C124" s="72"/>
      <c r="D124" s="73"/>
      <c r="E124" s="5"/>
      <c r="F124" s="5" t="s">
        <v>13</v>
      </c>
      <c r="G124" s="5" t="s">
        <v>9</v>
      </c>
      <c r="H124" s="5" t="s">
        <v>203</v>
      </c>
      <c r="I124" s="5"/>
      <c r="J124" s="26">
        <f>J125</f>
        <v>270.9</v>
      </c>
      <c r="K124" s="26">
        <f>K125+K126</f>
        <v>268</v>
      </c>
      <c r="L124" s="26">
        <f>L125+L126</f>
        <v>268</v>
      </c>
      <c r="M124" s="55">
        <f t="shared" si="8"/>
        <v>0</v>
      </c>
      <c r="N124" s="57">
        <f t="shared" si="9"/>
        <v>100</v>
      </c>
    </row>
    <row r="125" spans="1:14" ht="24.75" customHeight="1">
      <c r="A125" s="27"/>
      <c r="B125" s="62" t="s">
        <v>266</v>
      </c>
      <c r="C125" s="63"/>
      <c r="D125" s="64"/>
      <c r="E125" s="5"/>
      <c r="F125" s="6" t="s">
        <v>13</v>
      </c>
      <c r="G125" s="6" t="s">
        <v>9</v>
      </c>
      <c r="H125" s="6" t="s">
        <v>203</v>
      </c>
      <c r="I125" s="6" t="s">
        <v>106</v>
      </c>
      <c r="J125" s="8">
        <v>270.9</v>
      </c>
      <c r="K125" s="8">
        <v>0</v>
      </c>
      <c r="L125" s="8">
        <v>0</v>
      </c>
      <c r="M125" s="55">
        <f t="shared" si="8"/>
        <v>0</v>
      </c>
      <c r="N125" s="57">
        <v>0</v>
      </c>
    </row>
    <row r="126" spans="1:14" ht="11.25">
      <c r="A126" s="27"/>
      <c r="B126" s="77" t="s">
        <v>473</v>
      </c>
      <c r="C126" s="78"/>
      <c r="D126" s="79"/>
      <c r="E126" s="5"/>
      <c r="F126" s="6" t="s">
        <v>13</v>
      </c>
      <c r="G126" s="6" t="s">
        <v>9</v>
      </c>
      <c r="H126" s="6" t="s">
        <v>203</v>
      </c>
      <c r="I126" s="6" t="s">
        <v>116</v>
      </c>
      <c r="J126" s="8">
        <v>0</v>
      </c>
      <c r="K126" s="8">
        <v>268</v>
      </c>
      <c r="L126" s="8">
        <v>268</v>
      </c>
      <c r="M126" s="55">
        <f t="shared" si="8"/>
        <v>0</v>
      </c>
      <c r="N126" s="57">
        <f t="shared" si="9"/>
        <v>100</v>
      </c>
    </row>
    <row r="127" spans="1:14" ht="11.25" customHeight="1">
      <c r="A127" s="27"/>
      <c r="B127" s="71" t="s">
        <v>145</v>
      </c>
      <c r="C127" s="72"/>
      <c r="D127" s="73"/>
      <c r="E127" s="5"/>
      <c r="F127" s="5" t="s">
        <v>13</v>
      </c>
      <c r="G127" s="5" t="s">
        <v>9</v>
      </c>
      <c r="H127" s="5" t="s">
        <v>158</v>
      </c>
      <c r="I127" s="5"/>
      <c r="J127" s="26">
        <f>J128</f>
        <v>1505.1</v>
      </c>
      <c r="K127" s="26">
        <f>K128</f>
        <v>1805.1</v>
      </c>
      <c r="L127" s="26">
        <f>L128</f>
        <v>1805.1</v>
      </c>
      <c r="M127" s="55">
        <f t="shared" si="8"/>
        <v>0</v>
      </c>
      <c r="N127" s="57">
        <f t="shared" si="9"/>
        <v>100</v>
      </c>
    </row>
    <row r="128" spans="1:14" ht="22.5" customHeight="1">
      <c r="A128" s="27"/>
      <c r="B128" s="62" t="s">
        <v>90</v>
      </c>
      <c r="C128" s="63"/>
      <c r="D128" s="64"/>
      <c r="E128" s="5"/>
      <c r="F128" s="6" t="s">
        <v>13</v>
      </c>
      <c r="G128" s="6" t="s">
        <v>9</v>
      </c>
      <c r="H128" s="6" t="s">
        <v>159</v>
      </c>
      <c r="I128" s="6"/>
      <c r="J128" s="8">
        <f>J129</f>
        <v>1505.1</v>
      </c>
      <c r="K128" s="8">
        <f>K129+K133</f>
        <v>1805.1</v>
      </c>
      <c r="L128" s="8">
        <f>L129+L133</f>
        <v>1805.1</v>
      </c>
      <c r="M128" s="55">
        <f t="shared" si="8"/>
        <v>0</v>
      </c>
      <c r="N128" s="57">
        <f t="shared" si="9"/>
        <v>100</v>
      </c>
    </row>
    <row r="129" spans="1:14" ht="57" customHeight="1">
      <c r="A129" s="27"/>
      <c r="B129" s="62" t="s">
        <v>260</v>
      </c>
      <c r="C129" s="63"/>
      <c r="D129" s="64"/>
      <c r="E129" s="37"/>
      <c r="F129" s="6" t="s">
        <v>13</v>
      </c>
      <c r="G129" s="6" t="s">
        <v>9</v>
      </c>
      <c r="H129" s="6" t="s">
        <v>174</v>
      </c>
      <c r="I129" s="6"/>
      <c r="J129" s="8">
        <f>J130+J131</f>
        <v>1505.1</v>
      </c>
      <c r="K129" s="8">
        <f>K130+K131</f>
        <v>1505.1</v>
      </c>
      <c r="L129" s="8">
        <f>L130+L131</f>
        <v>1505.1</v>
      </c>
      <c r="M129" s="55">
        <f t="shared" si="8"/>
        <v>0</v>
      </c>
      <c r="N129" s="57">
        <f t="shared" si="9"/>
        <v>100</v>
      </c>
    </row>
    <row r="130" spans="1:14" ht="57" customHeight="1">
      <c r="A130" s="27"/>
      <c r="B130" s="62" t="s">
        <v>102</v>
      </c>
      <c r="C130" s="63"/>
      <c r="D130" s="64"/>
      <c r="E130" s="5"/>
      <c r="F130" s="6" t="s">
        <v>13</v>
      </c>
      <c r="G130" s="6" t="s">
        <v>9</v>
      </c>
      <c r="H130" s="6" t="s">
        <v>174</v>
      </c>
      <c r="I130" s="6" t="s">
        <v>103</v>
      </c>
      <c r="J130" s="8">
        <v>550.1</v>
      </c>
      <c r="K130" s="8">
        <v>550.1</v>
      </c>
      <c r="L130" s="8">
        <v>550.1</v>
      </c>
      <c r="M130" s="55">
        <f t="shared" si="8"/>
        <v>0</v>
      </c>
      <c r="N130" s="57">
        <f t="shared" si="9"/>
        <v>100</v>
      </c>
    </row>
    <row r="131" spans="1:14" ht="35.25" customHeight="1">
      <c r="A131" s="27"/>
      <c r="B131" s="62" t="s">
        <v>115</v>
      </c>
      <c r="C131" s="63"/>
      <c r="D131" s="64"/>
      <c r="E131" s="5"/>
      <c r="F131" s="6" t="s">
        <v>13</v>
      </c>
      <c r="G131" s="6" t="s">
        <v>9</v>
      </c>
      <c r="H131" s="6" t="s">
        <v>174</v>
      </c>
      <c r="I131" s="6" t="s">
        <v>116</v>
      </c>
      <c r="J131" s="8">
        <v>955</v>
      </c>
      <c r="K131" s="8">
        <v>955</v>
      </c>
      <c r="L131" s="8">
        <v>955</v>
      </c>
      <c r="M131" s="55">
        <f t="shared" si="8"/>
        <v>0</v>
      </c>
      <c r="N131" s="57">
        <f t="shared" si="9"/>
        <v>99.99999999999999</v>
      </c>
    </row>
    <row r="132" spans="1:14" ht="24" customHeight="1">
      <c r="A132" s="27"/>
      <c r="B132" s="62" t="s">
        <v>86</v>
      </c>
      <c r="C132" s="63"/>
      <c r="D132" s="64"/>
      <c r="E132" s="5"/>
      <c r="F132" s="6" t="s">
        <v>13</v>
      </c>
      <c r="G132" s="6" t="s">
        <v>9</v>
      </c>
      <c r="H132" s="6"/>
      <c r="I132" s="6"/>
      <c r="J132" s="8">
        <f>J133</f>
        <v>0</v>
      </c>
      <c r="K132" s="8">
        <f>K133</f>
        <v>300</v>
      </c>
      <c r="L132" s="8">
        <f>L133</f>
        <v>300</v>
      </c>
      <c r="M132" s="55">
        <f t="shared" si="8"/>
        <v>0</v>
      </c>
      <c r="N132" s="57">
        <f t="shared" si="9"/>
        <v>100</v>
      </c>
    </row>
    <row r="133" spans="1:14" ht="35.25" customHeight="1">
      <c r="A133" s="27"/>
      <c r="B133" s="62" t="s">
        <v>115</v>
      </c>
      <c r="C133" s="63"/>
      <c r="D133" s="64"/>
      <c r="E133" s="5"/>
      <c r="F133" s="6" t="s">
        <v>13</v>
      </c>
      <c r="G133" s="6" t="s">
        <v>9</v>
      </c>
      <c r="H133" s="6" t="s">
        <v>195</v>
      </c>
      <c r="I133" s="6" t="s">
        <v>116</v>
      </c>
      <c r="J133" s="8">
        <v>0</v>
      </c>
      <c r="K133" s="8">
        <v>300</v>
      </c>
      <c r="L133" s="8">
        <v>300</v>
      </c>
      <c r="M133" s="55">
        <f t="shared" si="8"/>
        <v>0</v>
      </c>
      <c r="N133" s="57">
        <f t="shared" si="9"/>
        <v>100</v>
      </c>
    </row>
    <row r="134" spans="1:14" ht="11.25" customHeight="1">
      <c r="A134" s="27"/>
      <c r="B134" s="71" t="s">
        <v>69</v>
      </c>
      <c r="C134" s="72"/>
      <c r="D134" s="73"/>
      <c r="E134" s="5"/>
      <c r="F134" s="5" t="s">
        <v>13</v>
      </c>
      <c r="G134" s="5" t="s">
        <v>12</v>
      </c>
      <c r="H134" s="5"/>
      <c r="I134" s="5"/>
      <c r="J134" s="26">
        <f>J136</f>
        <v>1729.9</v>
      </c>
      <c r="K134" s="26">
        <f>K136</f>
        <v>1408.2</v>
      </c>
      <c r="L134" s="26">
        <f>L136</f>
        <v>1408.2</v>
      </c>
      <c r="M134" s="55">
        <f t="shared" si="8"/>
        <v>0</v>
      </c>
      <c r="N134" s="57">
        <f t="shared" si="9"/>
        <v>100</v>
      </c>
    </row>
    <row r="135" spans="1:14" ht="33" customHeight="1">
      <c r="A135" s="27"/>
      <c r="B135" s="71" t="s">
        <v>403</v>
      </c>
      <c r="C135" s="72"/>
      <c r="D135" s="73"/>
      <c r="E135" s="5"/>
      <c r="F135" s="5" t="s">
        <v>13</v>
      </c>
      <c r="G135" s="5" t="s">
        <v>12</v>
      </c>
      <c r="H135" s="5" t="s">
        <v>173</v>
      </c>
      <c r="I135" s="5"/>
      <c r="J135" s="26">
        <f>J136</f>
        <v>1729.9</v>
      </c>
      <c r="K135" s="26">
        <f>K136</f>
        <v>1408.2</v>
      </c>
      <c r="L135" s="26">
        <f>L136</f>
        <v>1408.2</v>
      </c>
      <c r="M135" s="55">
        <f t="shared" si="8"/>
        <v>0</v>
      </c>
      <c r="N135" s="57">
        <f t="shared" si="9"/>
        <v>100</v>
      </c>
    </row>
    <row r="136" spans="1:14" ht="21.75" customHeight="1">
      <c r="A136" s="27"/>
      <c r="B136" s="71" t="s">
        <v>95</v>
      </c>
      <c r="C136" s="72"/>
      <c r="D136" s="73"/>
      <c r="E136" s="5"/>
      <c r="F136" s="5" t="s">
        <v>13</v>
      </c>
      <c r="G136" s="5" t="s">
        <v>12</v>
      </c>
      <c r="H136" s="5" t="s">
        <v>185</v>
      </c>
      <c r="I136" s="5"/>
      <c r="J136" s="26">
        <f>J137+J140+J141+J139+J138</f>
        <v>1729.9</v>
      </c>
      <c r="K136" s="26">
        <f>K137+K140+K141+K139+K138</f>
        <v>1408.2</v>
      </c>
      <c r="L136" s="26">
        <f>L137+L140+L141+L139+L138</f>
        <v>1408.2</v>
      </c>
      <c r="M136" s="55">
        <f t="shared" si="8"/>
        <v>0</v>
      </c>
      <c r="N136" s="57">
        <f t="shared" si="9"/>
        <v>100</v>
      </c>
    </row>
    <row r="137" spans="1:14" ht="23.25" customHeight="1">
      <c r="A137" s="27"/>
      <c r="B137" s="62" t="s">
        <v>96</v>
      </c>
      <c r="C137" s="63"/>
      <c r="D137" s="64"/>
      <c r="E137" s="5"/>
      <c r="F137" s="6" t="s">
        <v>13</v>
      </c>
      <c r="G137" s="6" t="s">
        <v>12</v>
      </c>
      <c r="H137" s="6" t="s">
        <v>186</v>
      </c>
      <c r="I137" s="6" t="s">
        <v>116</v>
      </c>
      <c r="J137" s="8">
        <v>9.5</v>
      </c>
      <c r="K137" s="8">
        <v>55.9</v>
      </c>
      <c r="L137" s="8">
        <v>55.9</v>
      </c>
      <c r="M137" s="55">
        <f t="shared" si="8"/>
        <v>0</v>
      </c>
      <c r="N137" s="57">
        <f t="shared" si="9"/>
        <v>100.00000000000001</v>
      </c>
    </row>
    <row r="138" spans="1:14" ht="24" customHeight="1">
      <c r="A138" s="27"/>
      <c r="B138" s="62" t="s">
        <v>380</v>
      </c>
      <c r="C138" s="63"/>
      <c r="D138" s="64"/>
      <c r="E138" s="5"/>
      <c r="F138" s="6" t="s">
        <v>13</v>
      </c>
      <c r="G138" s="6" t="s">
        <v>12</v>
      </c>
      <c r="H138" s="6" t="s">
        <v>381</v>
      </c>
      <c r="I138" s="6" t="s">
        <v>116</v>
      </c>
      <c r="J138" s="8">
        <v>18.9</v>
      </c>
      <c r="K138" s="8">
        <v>0</v>
      </c>
      <c r="L138" s="8">
        <v>0</v>
      </c>
      <c r="M138" s="55">
        <f t="shared" si="8"/>
        <v>0</v>
      </c>
      <c r="N138" s="57">
        <v>0</v>
      </c>
    </row>
    <row r="139" spans="1:14" ht="33.75" customHeight="1">
      <c r="A139" s="27"/>
      <c r="B139" s="62" t="s">
        <v>327</v>
      </c>
      <c r="C139" s="63"/>
      <c r="D139" s="64"/>
      <c r="E139" s="5"/>
      <c r="F139" s="6" t="s">
        <v>13</v>
      </c>
      <c r="G139" s="6" t="s">
        <v>12</v>
      </c>
      <c r="H139" s="6" t="s">
        <v>277</v>
      </c>
      <c r="I139" s="6" t="s">
        <v>116</v>
      </c>
      <c r="J139" s="8">
        <v>2.5</v>
      </c>
      <c r="K139" s="8">
        <v>0</v>
      </c>
      <c r="L139" s="8">
        <v>0</v>
      </c>
      <c r="M139" s="55">
        <f t="shared" si="8"/>
        <v>0</v>
      </c>
      <c r="N139" s="57">
        <v>0</v>
      </c>
    </row>
    <row r="140" spans="1:14" ht="35.25" customHeight="1">
      <c r="A140" s="27"/>
      <c r="B140" s="62" t="s">
        <v>348</v>
      </c>
      <c r="C140" s="63"/>
      <c r="D140" s="64"/>
      <c r="E140" s="5"/>
      <c r="F140" s="6" t="s">
        <v>13</v>
      </c>
      <c r="G140" s="6" t="s">
        <v>12</v>
      </c>
      <c r="H140" s="6" t="s">
        <v>350</v>
      </c>
      <c r="I140" s="6" t="s">
        <v>116</v>
      </c>
      <c r="J140" s="8">
        <v>1305</v>
      </c>
      <c r="K140" s="8">
        <v>1038.6</v>
      </c>
      <c r="L140" s="8">
        <v>1038.6</v>
      </c>
      <c r="M140" s="55">
        <f t="shared" si="8"/>
        <v>0</v>
      </c>
      <c r="N140" s="57">
        <f t="shared" si="9"/>
        <v>100</v>
      </c>
    </row>
    <row r="141" spans="1:14" ht="35.25" customHeight="1">
      <c r="A141" s="27"/>
      <c r="B141" s="62" t="s">
        <v>349</v>
      </c>
      <c r="C141" s="63"/>
      <c r="D141" s="64"/>
      <c r="E141" s="5"/>
      <c r="F141" s="6" t="s">
        <v>13</v>
      </c>
      <c r="G141" s="6" t="s">
        <v>12</v>
      </c>
      <c r="H141" s="6" t="s">
        <v>351</v>
      </c>
      <c r="I141" s="6" t="s">
        <v>116</v>
      </c>
      <c r="J141" s="8">
        <v>394</v>
      </c>
      <c r="K141" s="8">
        <v>313.7</v>
      </c>
      <c r="L141" s="8">
        <v>313.7</v>
      </c>
      <c r="M141" s="55">
        <f t="shared" si="8"/>
        <v>0</v>
      </c>
      <c r="N141" s="57">
        <f t="shared" si="9"/>
        <v>100</v>
      </c>
    </row>
    <row r="142" spans="1:14" ht="23.25" customHeight="1">
      <c r="A142" s="27"/>
      <c r="B142" s="71" t="s">
        <v>135</v>
      </c>
      <c r="C142" s="72"/>
      <c r="D142" s="73"/>
      <c r="E142" s="5"/>
      <c r="F142" s="5" t="s">
        <v>13</v>
      </c>
      <c r="G142" s="5" t="s">
        <v>10</v>
      </c>
      <c r="H142" s="5"/>
      <c r="I142" s="5"/>
      <c r="J142" s="40">
        <f>J143+J155</f>
        <v>4881.099999999999</v>
      </c>
      <c r="K142" s="40">
        <f>K143+K155+K157</f>
        <v>4587.299999999999</v>
      </c>
      <c r="L142" s="40">
        <f>L143+L155+L157</f>
        <v>4587.299999999999</v>
      </c>
      <c r="M142" s="55">
        <f t="shared" si="8"/>
        <v>0</v>
      </c>
      <c r="N142" s="57">
        <f t="shared" si="9"/>
        <v>100</v>
      </c>
    </row>
    <row r="143" spans="1:14" ht="33.75" customHeight="1">
      <c r="A143" s="27"/>
      <c r="B143" s="71" t="s">
        <v>407</v>
      </c>
      <c r="C143" s="72"/>
      <c r="D143" s="73"/>
      <c r="E143" s="6"/>
      <c r="F143" s="5" t="s">
        <v>13</v>
      </c>
      <c r="G143" s="5" t="s">
        <v>10</v>
      </c>
      <c r="H143" s="5" t="s">
        <v>187</v>
      </c>
      <c r="I143" s="5"/>
      <c r="J143" s="40">
        <f>J144</f>
        <v>4754.9</v>
      </c>
      <c r="K143" s="40">
        <f>K144</f>
        <v>4546.4</v>
      </c>
      <c r="L143" s="40">
        <f>L144</f>
        <v>4546.4</v>
      </c>
      <c r="M143" s="55">
        <f aca="true" t="shared" si="11" ref="M143:M206">L143-K143</f>
        <v>0</v>
      </c>
      <c r="N143" s="57">
        <f aca="true" t="shared" si="12" ref="N143:N206">L143/K143%</f>
        <v>100</v>
      </c>
    </row>
    <row r="144" spans="1:14" ht="57.75" customHeight="1">
      <c r="A144" s="27"/>
      <c r="B144" s="62" t="s">
        <v>97</v>
      </c>
      <c r="C144" s="63"/>
      <c r="D144" s="64"/>
      <c r="E144" s="6"/>
      <c r="F144" s="6" t="s">
        <v>13</v>
      </c>
      <c r="G144" s="6" t="s">
        <v>10</v>
      </c>
      <c r="H144" s="6" t="s">
        <v>188</v>
      </c>
      <c r="I144" s="6"/>
      <c r="J144" s="11">
        <f>J145+J149+J151</f>
        <v>4754.9</v>
      </c>
      <c r="K144" s="11">
        <f>K145+K149+K151</f>
        <v>4546.4</v>
      </c>
      <c r="L144" s="11">
        <f>L145+L149+L151</f>
        <v>4546.4</v>
      </c>
      <c r="M144" s="55">
        <f t="shared" si="11"/>
        <v>0</v>
      </c>
      <c r="N144" s="57">
        <f t="shared" si="12"/>
        <v>100</v>
      </c>
    </row>
    <row r="145" spans="1:14" ht="22.5" customHeight="1">
      <c r="A145" s="27"/>
      <c r="B145" s="62" t="s">
        <v>77</v>
      </c>
      <c r="C145" s="63"/>
      <c r="D145" s="64"/>
      <c r="E145" s="5"/>
      <c r="F145" s="6" t="s">
        <v>13</v>
      </c>
      <c r="G145" s="6" t="s">
        <v>10</v>
      </c>
      <c r="H145" s="6" t="s">
        <v>189</v>
      </c>
      <c r="I145" s="6"/>
      <c r="J145" s="8">
        <f>J146+J147+J148</f>
        <v>1465.2</v>
      </c>
      <c r="K145" s="8">
        <f>K146+K147+K148</f>
        <v>1451.7</v>
      </c>
      <c r="L145" s="8">
        <f>L146+L147+L148</f>
        <v>1451.7</v>
      </c>
      <c r="M145" s="55">
        <f t="shared" si="11"/>
        <v>0</v>
      </c>
      <c r="N145" s="57">
        <f t="shared" si="12"/>
        <v>100</v>
      </c>
    </row>
    <row r="146" spans="1:14" ht="57.75" customHeight="1">
      <c r="A146" s="27"/>
      <c r="B146" s="62" t="s">
        <v>102</v>
      </c>
      <c r="C146" s="63"/>
      <c r="D146" s="64"/>
      <c r="E146" s="5"/>
      <c r="F146" s="6" t="s">
        <v>13</v>
      </c>
      <c r="G146" s="6" t="s">
        <v>10</v>
      </c>
      <c r="H146" s="6" t="s">
        <v>189</v>
      </c>
      <c r="I146" s="6" t="s">
        <v>103</v>
      </c>
      <c r="J146" s="8">
        <v>1334.2</v>
      </c>
      <c r="K146" s="8">
        <v>1331.5</v>
      </c>
      <c r="L146" s="8">
        <v>1331.5</v>
      </c>
      <c r="M146" s="55">
        <f t="shared" si="11"/>
        <v>0</v>
      </c>
      <c r="N146" s="57">
        <f t="shared" si="12"/>
        <v>100</v>
      </c>
    </row>
    <row r="147" spans="1:14" ht="24.75" customHeight="1">
      <c r="A147" s="27"/>
      <c r="B147" s="62" t="s">
        <v>266</v>
      </c>
      <c r="C147" s="63"/>
      <c r="D147" s="64"/>
      <c r="E147" s="5"/>
      <c r="F147" s="6" t="s">
        <v>13</v>
      </c>
      <c r="G147" s="6" t="s">
        <v>10</v>
      </c>
      <c r="H147" s="6" t="s">
        <v>189</v>
      </c>
      <c r="I147" s="6" t="s">
        <v>106</v>
      </c>
      <c r="J147" s="8">
        <v>130.2</v>
      </c>
      <c r="K147" s="8">
        <v>119.2</v>
      </c>
      <c r="L147" s="8">
        <v>119.2</v>
      </c>
      <c r="M147" s="55">
        <f t="shared" si="11"/>
        <v>0</v>
      </c>
      <c r="N147" s="57">
        <f t="shared" si="12"/>
        <v>100</v>
      </c>
    </row>
    <row r="148" spans="1:14" ht="11.25">
      <c r="A148" s="27"/>
      <c r="B148" s="62" t="s">
        <v>109</v>
      </c>
      <c r="C148" s="63"/>
      <c r="D148" s="64"/>
      <c r="E148" s="5"/>
      <c r="F148" s="6" t="s">
        <v>13</v>
      </c>
      <c r="G148" s="6" t="s">
        <v>10</v>
      </c>
      <c r="H148" s="6" t="s">
        <v>189</v>
      </c>
      <c r="I148" s="6" t="s">
        <v>110</v>
      </c>
      <c r="J148" s="8">
        <v>0.8</v>
      </c>
      <c r="K148" s="8">
        <v>1</v>
      </c>
      <c r="L148" s="8">
        <v>1</v>
      </c>
      <c r="M148" s="55">
        <f t="shared" si="11"/>
        <v>0</v>
      </c>
      <c r="N148" s="57">
        <f t="shared" si="12"/>
        <v>100</v>
      </c>
    </row>
    <row r="149" spans="1:14" ht="23.25" customHeight="1">
      <c r="A149" s="27"/>
      <c r="B149" s="62" t="s">
        <v>70</v>
      </c>
      <c r="C149" s="63"/>
      <c r="D149" s="64"/>
      <c r="E149" s="5"/>
      <c r="F149" s="6" t="s">
        <v>13</v>
      </c>
      <c r="G149" s="6" t="s">
        <v>10</v>
      </c>
      <c r="H149" s="6" t="s">
        <v>190</v>
      </c>
      <c r="I149" s="6"/>
      <c r="J149" s="8">
        <f>J150</f>
        <v>72</v>
      </c>
      <c r="K149" s="8">
        <f>K150</f>
        <v>34</v>
      </c>
      <c r="L149" s="8">
        <f>L150</f>
        <v>34</v>
      </c>
      <c r="M149" s="55">
        <f t="shared" si="11"/>
        <v>0</v>
      </c>
      <c r="N149" s="57">
        <f t="shared" si="12"/>
        <v>99.99999999999999</v>
      </c>
    </row>
    <row r="150" spans="1:14" ht="24" customHeight="1">
      <c r="A150" s="27"/>
      <c r="B150" s="62" t="s">
        <v>266</v>
      </c>
      <c r="C150" s="63"/>
      <c r="D150" s="64"/>
      <c r="E150" s="5"/>
      <c r="F150" s="6" t="s">
        <v>13</v>
      </c>
      <c r="G150" s="6" t="s">
        <v>10</v>
      </c>
      <c r="H150" s="6" t="s">
        <v>190</v>
      </c>
      <c r="I150" s="6" t="s">
        <v>106</v>
      </c>
      <c r="J150" s="8">
        <v>72</v>
      </c>
      <c r="K150" s="8">
        <v>34</v>
      </c>
      <c r="L150" s="8">
        <v>34</v>
      </c>
      <c r="M150" s="55">
        <f t="shared" si="11"/>
        <v>0</v>
      </c>
      <c r="N150" s="57">
        <f t="shared" si="12"/>
        <v>99.99999999999999</v>
      </c>
    </row>
    <row r="151" spans="1:14" ht="23.25" customHeight="1">
      <c r="A151" s="27"/>
      <c r="B151" s="62" t="s">
        <v>98</v>
      </c>
      <c r="C151" s="63"/>
      <c r="D151" s="64"/>
      <c r="E151" s="5"/>
      <c r="F151" s="6" t="s">
        <v>13</v>
      </c>
      <c r="G151" s="6" t="s">
        <v>10</v>
      </c>
      <c r="H151" s="6" t="s">
        <v>191</v>
      </c>
      <c r="I151" s="6"/>
      <c r="J151" s="8">
        <f>J152+J153+J154</f>
        <v>3217.7</v>
      </c>
      <c r="K151" s="8">
        <f>K152+K153+K154</f>
        <v>3060.7</v>
      </c>
      <c r="L151" s="8">
        <f>L152+L153+L154</f>
        <v>3060.7</v>
      </c>
      <c r="M151" s="55">
        <f t="shared" si="11"/>
        <v>0</v>
      </c>
      <c r="N151" s="57">
        <f t="shared" si="12"/>
        <v>100</v>
      </c>
    </row>
    <row r="152" spans="1:14" ht="57" customHeight="1">
      <c r="A152" s="27"/>
      <c r="B152" s="62" t="s">
        <v>102</v>
      </c>
      <c r="C152" s="63"/>
      <c r="D152" s="64"/>
      <c r="E152" s="5"/>
      <c r="F152" s="6" t="s">
        <v>13</v>
      </c>
      <c r="G152" s="6" t="s">
        <v>10</v>
      </c>
      <c r="H152" s="6" t="s">
        <v>191</v>
      </c>
      <c r="I152" s="6" t="s">
        <v>103</v>
      </c>
      <c r="J152" s="8">
        <v>2562.5</v>
      </c>
      <c r="K152" s="8">
        <v>2533.1</v>
      </c>
      <c r="L152" s="8">
        <v>2533.1</v>
      </c>
      <c r="M152" s="55">
        <f t="shared" si="11"/>
        <v>0</v>
      </c>
      <c r="N152" s="57">
        <f t="shared" si="12"/>
        <v>100</v>
      </c>
    </row>
    <row r="153" spans="1:14" ht="24" customHeight="1">
      <c r="A153" s="27"/>
      <c r="B153" s="62" t="s">
        <v>266</v>
      </c>
      <c r="C153" s="63"/>
      <c r="D153" s="64"/>
      <c r="E153" s="5"/>
      <c r="F153" s="6" t="s">
        <v>13</v>
      </c>
      <c r="G153" s="6" t="s">
        <v>10</v>
      </c>
      <c r="H153" s="6" t="s">
        <v>191</v>
      </c>
      <c r="I153" s="6" t="s">
        <v>106</v>
      </c>
      <c r="J153" s="8">
        <v>653</v>
      </c>
      <c r="K153" s="8">
        <v>527.6</v>
      </c>
      <c r="L153" s="8">
        <v>527.6</v>
      </c>
      <c r="M153" s="55">
        <f t="shared" si="11"/>
        <v>0</v>
      </c>
      <c r="N153" s="57">
        <f t="shared" si="12"/>
        <v>100.00000000000001</v>
      </c>
    </row>
    <row r="154" spans="1:14" ht="11.25">
      <c r="A154" s="27"/>
      <c r="B154" s="62" t="s">
        <v>109</v>
      </c>
      <c r="C154" s="63"/>
      <c r="D154" s="64"/>
      <c r="E154" s="5"/>
      <c r="F154" s="6" t="s">
        <v>13</v>
      </c>
      <c r="G154" s="6" t="s">
        <v>10</v>
      </c>
      <c r="H154" s="6" t="s">
        <v>191</v>
      </c>
      <c r="I154" s="6" t="s">
        <v>110</v>
      </c>
      <c r="J154" s="8">
        <v>2.2</v>
      </c>
      <c r="K154" s="8">
        <v>0</v>
      </c>
      <c r="L154" s="8">
        <v>0</v>
      </c>
      <c r="M154" s="55">
        <f t="shared" si="11"/>
        <v>0</v>
      </c>
      <c r="N154" s="57">
        <v>0</v>
      </c>
    </row>
    <row r="155" spans="1:14" ht="22.5" customHeight="1">
      <c r="A155" s="27"/>
      <c r="B155" s="71" t="s">
        <v>336</v>
      </c>
      <c r="C155" s="72"/>
      <c r="D155" s="73"/>
      <c r="E155" s="5"/>
      <c r="F155" s="5" t="s">
        <v>13</v>
      </c>
      <c r="G155" s="5" t="s">
        <v>10</v>
      </c>
      <c r="H155" s="5" t="s">
        <v>309</v>
      </c>
      <c r="I155" s="39"/>
      <c r="J155" s="40">
        <f>J156</f>
        <v>126.2</v>
      </c>
      <c r="K155" s="40">
        <f>K156</f>
        <v>11</v>
      </c>
      <c r="L155" s="40">
        <f>L156</f>
        <v>11</v>
      </c>
      <c r="M155" s="55">
        <f t="shared" si="11"/>
        <v>0</v>
      </c>
      <c r="N155" s="57">
        <f t="shared" si="12"/>
        <v>100</v>
      </c>
    </row>
    <row r="156" spans="1:14" ht="24.75" customHeight="1">
      <c r="A156" s="27"/>
      <c r="B156" s="62" t="s">
        <v>266</v>
      </c>
      <c r="C156" s="63"/>
      <c r="D156" s="64"/>
      <c r="E156" s="5"/>
      <c r="F156" s="6" t="s">
        <v>13</v>
      </c>
      <c r="G156" s="6" t="s">
        <v>10</v>
      </c>
      <c r="H156" s="6" t="s">
        <v>309</v>
      </c>
      <c r="I156" s="6" t="s">
        <v>106</v>
      </c>
      <c r="J156" s="11">
        <v>126.2</v>
      </c>
      <c r="K156" s="11">
        <v>11</v>
      </c>
      <c r="L156" s="11">
        <v>11</v>
      </c>
      <c r="M156" s="55">
        <f t="shared" si="11"/>
        <v>0</v>
      </c>
      <c r="N156" s="57">
        <f t="shared" si="12"/>
        <v>100</v>
      </c>
    </row>
    <row r="157" spans="1:14" ht="45" customHeight="1">
      <c r="A157" s="27"/>
      <c r="B157" s="62" t="s">
        <v>454</v>
      </c>
      <c r="C157" s="63"/>
      <c r="D157" s="64"/>
      <c r="E157" s="5"/>
      <c r="F157" s="6" t="s">
        <v>13</v>
      </c>
      <c r="G157" s="6" t="s">
        <v>10</v>
      </c>
      <c r="H157" s="6" t="s">
        <v>468</v>
      </c>
      <c r="I157" s="6"/>
      <c r="J157" s="11">
        <v>0</v>
      </c>
      <c r="K157" s="11">
        <f>K158</f>
        <v>29.9</v>
      </c>
      <c r="L157" s="11">
        <f>L158</f>
        <v>29.9</v>
      </c>
      <c r="M157" s="55">
        <f t="shared" si="11"/>
        <v>0</v>
      </c>
      <c r="N157" s="57">
        <f t="shared" si="12"/>
        <v>100</v>
      </c>
    </row>
    <row r="158" spans="1:14" ht="56.25" customHeight="1">
      <c r="A158" s="27"/>
      <c r="B158" s="62" t="s">
        <v>102</v>
      </c>
      <c r="C158" s="63"/>
      <c r="D158" s="64"/>
      <c r="E158" s="5"/>
      <c r="F158" s="6" t="s">
        <v>13</v>
      </c>
      <c r="G158" s="6" t="s">
        <v>10</v>
      </c>
      <c r="H158" s="6" t="s">
        <v>468</v>
      </c>
      <c r="I158" s="6" t="s">
        <v>103</v>
      </c>
      <c r="J158" s="11">
        <v>0</v>
      </c>
      <c r="K158" s="11">
        <v>29.9</v>
      </c>
      <c r="L158" s="11">
        <v>29.9</v>
      </c>
      <c r="M158" s="55">
        <f t="shared" si="11"/>
        <v>0</v>
      </c>
      <c r="N158" s="57">
        <f t="shared" si="12"/>
        <v>100</v>
      </c>
    </row>
    <row r="159" spans="1:14" ht="11.25">
      <c r="A159" s="5" t="s">
        <v>64</v>
      </c>
      <c r="B159" s="94" t="s">
        <v>24</v>
      </c>
      <c r="C159" s="95"/>
      <c r="D159" s="96"/>
      <c r="E159" s="5" t="s">
        <v>60</v>
      </c>
      <c r="F159" s="5"/>
      <c r="G159" s="5"/>
      <c r="H159" s="5"/>
      <c r="I159" s="5"/>
      <c r="J159" s="40">
        <f>J160+J235+J275+J317+J324+J230+J263+J267+J253+J265</f>
        <v>111372.59999999999</v>
      </c>
      <c r="K159" s="40">
        <f>K160+K235+K275+K317+K324+K230+K263+K267+K253+K265</f>
        <v>220259.89999999997</v>
      </c>
      <c r="L159" s="40">
        <f>L160+L235+L275+L317+L324+L230+L263+L267+L253+L265</f>
        <v>146377.1</v>
      </c>
      <c r="M159" s="55">
        <f t="shared" si="11"/>
        <v>-73882.79999999996</v>
      </c>
      <c r="N159" s="57">
        <f t="shared" si="12"/>
        <v>66.45653611937534</v>
      </c>
    </row>
    <row r="160" spans="1:14" ht="11.25">
      <c r="A160" s="27"/>
      <c r="B160" s="74" t="s">
        <v>5</v>
      </c>
      <c r="C160" s="75"/>
      <c r="D160" s="76"/>
      <c r="E160" s="5"/>
      <c r="F160" s="5" t="s">
        <v>9</v>
      </c>
      <c r="G160" s="5" t="s">
        <v>20</v>
      </c>
      <c r="H160" s="5"/>
      <c r="I160" s="5"/>
      <c r="J160" s="40">
        <f>J162+J167+J177+J180</f>
        <v>58609.2</v>
      </c>
      <c r="K160" s="40">
        <f>K162+K167+K177+K180</f>
        <v>63070.69999999999</v>
      </c>
      <c r="L160" s="40">
        <f>L162+L167+L177+L180</f>
        <v>61743.50000000001</v>
      </c>
      <c r="M160" s="55">
        <f t="shared" si="11"/>
        <v>-1327.1999999999825</v>
      </c>
      <c r="N160" s="57">
        <f t="shared" si="12"/>
        <v>97.89569483135595</v>
      </c>
    </row>
    <row r="161" spans="1:14" ht="24" customHeight="1">
      <c r="A161" s="27"/>
      <c r="B161" s="71" t="s">
        <v>29</v>
      </c>
      <c r="C161" s="72"/>
      <c r="D161" s="73"/>
      <c r="E161" s="5"/>
      <c r="F161" s="5" t="s">
        <v>9</v>
      </c>
      <c r="G161" s="5" t="s">
        <v>12</v>
      </c>
      <c r="H161" s="5"/>
      <c r="I161" s="5"/>
      <c r="J161" s="26">
        <f>J162</f>
        <v>1460.3</v>
      </c>
      <c r="K161" s="26">
        <f>K162</f>
        <v>2991.1</v>
      </c>
      <c r="L161" s="26">
        <f>L162</f>
        <v>2937.3</v>
      </c>
      <c r="M161" s="55">
        <f t="shared" si="11"/>
        <v>-53.79999999999973</v>
      </c>
      <c r="N161" s="57">
        <f t="shared" si="12"/>
        <v>98.20133061415534</v>
      </c>
    </row>
    <row r="162" spans="1:14" ht="11.25" customHeight="1">
      <c r="A162" s="27"/>
      <c r="B162" s="62" t="s">
        <v>139</v>
      </c>
      <c r="C162" s="63"/>
      <c r="D162" s="64"/>
      <c r="E162" s="5"/>
      <c r="F162" s="6" t="s">
        <v>9</v>
      </c>
      <c r="G162" s="6" t="s">
        <v>12</v>
      </c>
      <c r="H162" s="6" t="s">
        <v>163</v>
      </c>
      <c r="I162" s="5"/>
      <c r="J162" s="8">
        <f>J163</f>
        <v>1460.3</v>
      </c>
      <c r="K162" s="8">
        <f>K163+K165</f>
        <v>2991.1</v>
      </c>
      <c r="L162" s="8">
        <f>L163+L165</f>
        <v>2937.3</v>
      </c>
      <c r="M162" s="55">
        <f t="shared" si="11"/>
        <v>-53.79999999999973</v>
      </c>
      <c r="N162" s="57">
        <f t="shared" si="12"/>
        <v>98.20133061415534</v>
      </c>
    </row>
    <row r="163" spans="1:14" ht="23.25" customHeight="1">
      <c r="A163" s="27"/>
      <c r="B163" s="62" t="s">
        <v>140</v>
      </c>
      <c r="C163" s="63"/>
      <c r="D163" s="64"/>
      <c r="E163" s="5"/>
      <c r="F163" s="6" t="s">
        <v>9</v>
      </c>
      <c r="G163" s="6" t="s">
        <v>12</v>
      </c>
      <c r="H163" s="6" t="s">
        <v>171</v>
      </c>
      <c r="I163" s="5"/>
      <c r="J163" s="8">
        <f>J164</f>
        <v>1460.3</v>
      </c>
      <c r="K163" s="8">
        <f>K164</f>
        <v>1689.1</v>
      </c>
      <c r="L163" s="8">
        <f>L164</f>
        <v>1681.2</v>
      </c>
      <c r="M163" s="55">
        <f t="shared" si="11"/>
        <v>-7.899999999999864</v>
      </c>
      <c r="N163" s="57">
        <f t="shared" si="12"/>
        <v>99.53229530519212</v>
      </c>
    </row>
    <row r="164" spans="1:14" ht="56.25" customHeight="1">
      <c r="A164" s="27"/>
      <c r="B164" s="62" t="s">
        <v>102</v>
      </c>
      <c r="C164" s="63"/>
      <c r="D164" s="64"/>
      <c r="E164" s="5"/>
      <c r="F164" s="6" t="s">
        <v>9</v>
      </c>
      <c r="G164" s="6" t="s">
        <v>12</v>
      </c>
      <c r="H164" s="6" t="s">
        <v>192</v>
      </c>
      <c r="I164" s="6" t="s">
        <v>103</v>
      </c>
      <c r="J164" s="8">
        <v>1460.3</v>
      </c>
      <c r="K164" s="8">
        <v>1689.1</v>
      </c>
      <c r="L164" s="8">
        <v>1681.2</v>
      </c>
      <c r="M164" s="55">
        <f t="shared" si="11"/>
        <v>-7.899999999999864</v>
      </c>
      <c r="N164" s="57">
        <f t="shared" si="12"/>
        <v>99.53229530519212</v>
      </c>
    </row>
    <row r="165" spans="1:14" ht="45.75" customHeight="1">
      <c r="A165" s="27"/>
      <c r="B165" s="62" t="s">
        <v>454</v>
      </c>
      <c r="C165" s="63"/>
      <c r="D165" s="64"/>
      <c r="E165" s="5"/>
      <c r="F165" s="6" t="s">
        <v>9</v>
      </c>
      <c r="G165" s="6" t="s">
        <v>12</v>
      </c>
      <c r="H165" s="6" t="s">
        <v>468</v>
      </c>
      <c r="I165" s="6"/>
      <c r="J165" s="8">
        <v>0</v>
      </c>
      <c r="K165" s="8">
        <f>K166</f>
        <v>1302</v>
      </c>
      <c r="L165" s="8">
        <f>L166</f>
        <v>1256.1</v>
      </c>
      <c r="M165" s="55">
        <f t="shared" si="11"/>
        <v>-45.90000000000009</v>
      </c>
      <c r="N165" s="57">
        <f t="shared" si="12"/>
        <v>96.47465437788019</v>
      </c>
    </row>
    <row r="166" spans="1:14" ht="60" customHeight="1">
      <c r="A166" s="27"/>
      <c r="B166" s="62" t="s">
        <v>102</v>
      </c>
      <c r="C166" s="63"/>
      <c r="D166" s="64"/>
      <c r="E166" s="5"/>
      <c r="F166" s="6" t="s">
        <v>9</v>
      </c>
      <c r="G166" s="6" t="s">
        <v>12</v>
      </c>
      <c r="H166" s="6" t="s">
        <v>468</v>
      </c>
      <c r="I166" s="6" t="s">
        <v>103</v>
      </c>
      <c r="J166" s="8">
        <v>0</v>
      </c>
      <c r="K166" s="8">
        <v>1302</v>
      </c>
      <c r="L166" s="8">
        <v>1256.1</v>
      </c>
      <c r="M166" s="55">
        <f t="shared" si="11"/>
        <v>-45.90000000000009</v>
      </c>
      <c r="N166" s="57">
        <f t="shared" si="12"/>
        <v>96.47465437788019</v>
      </c>
    </row>
    <row r="167" spans="1:14" ht="33.75" customHeight="1">
      <c r="A167" s="27"/>
      <c r="B167" s="71" t="s">
        <v>53</v>
      </c>
      <c r="C167" s="72"/>
      <c r="D167" s="73"/>
      <c r="E167" s="5"/>
      <c r="F167" s="5" t="s">
        <v>9</v>
      </c>
      <c r="G167" s="5" t="s">
        <v>10</v>
      </c>
      <c r="H167" s="5"/>
      <c r="I167" s="5"/>
      <c r="J167" s="26">
        <f aca="true" t="shared" si="13" ref="J167:L168">J168</f>
        <v>33408.7</v>
      </c>
      <c r="K167" s="26">
        <f t="shared" si="13"/>
        <v>33928.49999999999</v>
      </c>
      <c r="L167" s="26">
        <f t="shared" si="13"/>
        <v>33243.200000000004</v>
      </c>
      <c r="M167" s="55">
        <f t="shared" si="11"/>
        <v>-685.2999999999884</v>
      </c>
      <c r="N167" s="57">
        <f t="shared" si="12"/>
        <v>97.9801641687667</v>
      </c>
    </row>
    <row r="168" spans="1:14" ht="11.25">
      <c r="A168" s="27"/>
      <c r="B168" s="62" t="s">
        <v>139</v>
      </c>
      <c r="C168" s="63"/>
      <c r="D168" s="64"/>
      <c r="E168" s="5"/>
      <c r="F168" s="6" t="s">
        <v>9</v>
      </c>
      <c r="G168" s="6" t="s">
        <v>10</v>
      </c>
      <c r="H168" s="6" t="s">
        <v>163</v>
      </c>
      <c r="I168" s="5"/>
      <c r="J168" s="8">
        <f t="shared" si="13"/>
        <v>33408.7</v>
      </c>
      <c r="K168" s="8">
        <f t="shared" si="13"/>
        <v>33928.49999999999</v>
      </c>
      <c r="L168" s="8">
        <f t="shared" si="13"/>
        <v>33243.200000000004</v>
      </c>
      <c r="M168" s="55">
        <f t="shared" si="11"/>
        <v>-685.2999999999884</v>
      </c>
      <c r="N168" s="57">
        <f t="shared" si="12"/>
        <v>97.9801641687667</v>
      </c>
    </row>
    <row r="169" spans="1:14" ht="24" customHeight="1">
      <c r="A169" s="27"/>
      <c r="B169" s="62" t="s">
        <v>140</v>
      </c>
      <c r="C169" s="63"/>
      <c r="D169" s="64"/>
      <c r="E169" s="5"/>
      <c r="F169" s="6" t="s">
        <v>9</v>
      </c>
      <c r="G169" s="6" t="s">
        <v>10</v>
      </c>
      <c r="H169" s="6" t="s">
        <v>171</v>
      </c>
      <c r="I169" s="5"/>
      <c r="J169" s="8">
        <f>J170</f>
        <v>33408.7</v>
      </c>
      <c r="K169" s="8">
        <f>K170+K175</f>
        <v>33928.49999999999</v>
      </c>
      <c r="L169" s="8">
        <f>L170+L175</f>
        <v>33243.200000000004</v>
      </c>
      <c r="M169" s="55">
        <f t="shared" si="11"/>
        <v>-685.2999999999884</v>
      </c>
      <c r="N169" s="57">
        <f t="shared" si="12"/>
        <v>97.9801641687667</v>
      </c>
    </row>
    <row r="170" spans="1:14" ht="11.25">
      <c r="A170" s="27"/>
      <c r="B170" s="62" t="s">
        <v>24</v>
      </c>
      <c r="C170" s="63"/>
      <c r="D170" s="64"/>
      <c r="E170" s="5"/>
      <c r="F170" s="6" t="s">
        <v>9</v>
      </c>
      <c r="G170" s="6" t="s">
        <v>10</v>
      </c>
      <c r="H170" s="6" t="s">
        <v>193</v>
      </c>
      <c r="I170" s="5"/>
      <c r="J170" s="8">
        <f>J171</f>
        <v>33408.7</v>
      </c>
      <c r="K170" s="8">
        <f>K171</f>
        <v>32975.399999999994</v>
      </c>
      <c r="L170" s="8">
        <f>L171</f>
        <v>32290.100000000002</v>
      </c>
      <c r="M170" s="55">
        <f t="shared" si="11"/>
        <v>-685.299999999992</v>
      </c>
      <c r="N170" s="57">
        <f t="shared" si="12"/>
        <v>97.92178411785757</v>
      </c>
    </row>
    <row r="171" spans="1:14" ht="23.25" customHeight="1">
      <c r="A171" s="27"/>
      <c r="B171" s="62" t="s">
        <v>77</v>
      </c>
      <c r="C171" s="63"/>
      <c r="D171" s="64"/>
      <c r="E171" s="5"/>
      <c r="F171" s="6" t="s">
        <v>9</v>
      </c>
      <c r="G171" s="6" t="s">
        <v>10</v>
      </c>
      <c r="H171" s="6" t="s">
        <v>194</v>
      </c>
      <c r="I171" s="6"/>
      <c r="J171" s="8">
        <f>J172+J173+J174</f>
        <v>33408.7</v>
      </c>
      <c r="K171" s="8">
        <f>K172+K173+K174</f>
        <v>32975.399999999994</v>
      </c>
      <c r="L171" s="8">
        <f>L172+L173+L174</f>
        <v>32290.100000000002</v>
      </c>
      <c r="M171" s="55">
        <f t="shared" si="11"/>
        <v>-685.299999999992</v>
      </c>
      <c r="N171" s="57">
        <f t="shared" si="12"/>
        <v>97.92178411785757</v>
      </c>
    </row>
    <row r="172" spans="1:14" ht="57.75" customHeight="1">
      <c r="A172" s="27"/>
      <c r="B172" s="62" t="s">
        <v>102</v>
      </c>
      <c r="C172" s="63"/>
      <c r="D172" s="64"/>
      <c r="E172" s="5"/>
      <c r="F172" s="6" t="s">
        <v>9</v>
      </c>
      <c r="G172" s="6" t="s">
        <v>10</v>
      </c>
      <c r="H172" s="6" t="s">
        <v>194</v>
      </c>
      <c r="I172" s="6" t="s">
        <v>103</v>
      </c>
      <c r="J172" s="8">
        <v>28159.5</v>
      </c>
      <c r="K172" s="8">
        <v>28398.7</v>
      </c>
      <c r="L172" s="8">
        <v>28035.9</v>
      </c>
      <c r="M172" s="55">
        <f t="shared" si="11"/>
        <v>-362.7999999999993</v>
      </c>
      <c r="N172" s="57">
        <f t="shared" si="12"/>
        <v>98.72247673308989</v>
      </c>
    </row>
    <row r="173" spans="1:14" ht="24.75" customHeight="1">
      <c r="A173" s="27"/>
      <c r="B173" s="62" t="s">
        <v>266</v>
      </c>
      <c r="C173" s="63"/>
      <c r="D173" s="64"/>
      <c r="E173" s="5"/>
      <c r="F173" s="6" t="s">
        <v>9</v>
      </c>
      <c r="G173" s="6" t="s">
        <v>10</v>
      </c>
      <c r="H173" s="6" t="s">
        <v>194</v>
      </c>
      <c r="I173" s="6" t="s">
        <v>106</v>
      </c>
      <c r="J173" s="8">
        <v>5146.2</v>
      </c>
      <c r="K173" s="8">
        <v>4542</v>
      </c>
      <c r="L173" s="8">
        <v>4219.5</v>
      </c>
      <c r="M173" s="55">
        <f t="shared" si="11"/>
        <v>-322.5</v>
      </c>
      <c r="N173" s="57">
        <f t="shared" si="12"/>
        <v>92.89960369881109</v>
      </c>
    </row>
    <row r="174" spans="1:14" ht="12.75" customHeight="1">
      <c r="A174" s="27"/>
      <c r="B174" s="62" t="s">
        <v>109</v>
      </c>
      <c r="C174" s="63"/>
      <c r="D174" s="64"/>
      <c r="E174" s="5"/>
      <c r="F174" s="6" t="s">
        <v>9</v>
      </c>
      <c r="G174" s="6" t="s">
        <v>10</v>
      </c>
      <c r="H174" s="6" t="s">
        <v>194</v>
      </c>
      <c r="I174" s="6" t="s">
        <v>110</v>
      </c>
      <c r="J174" s="8">
        <v>103</v>
      </c>
      <c r="K174" s="8">
        <v>34.7</v>
      </c>
      <c r="L174" s="8">
        <v>34.7</v>
      </c>
      <c r="M174" s="55">
        <f t="shared" si="11"/>
        <v>0</v>
      </c>
      <c r="N174" s="57">
        <f t="shared" si="12"/>
        <v>100</v>
      </c>
    </row>
    <row r="175" spans="1:14" ht="46.5" customHeight="1">
      <c r="A175" s="27"/>
      <c r="B175" s="62" t="s">
        <v>454</v>
      </c>
      <c r="C175" s="63"/>
      <c r="D175" s="64"/>
      <c r="E175" s="5"/>
      <c r="F175" s="6" t="s">
        <v>9</v>
      </c>
      <c r="G175" s="6" t="s">
        <v>10</v>
      </c>
      <c r="H175" s="6" t="s">
        <v>468</v>
      </c>
      <c r="I175" s="6"/>
      <c r="J175" s="8">
        <v>0</v>
      </c>
      <c r="K175" s="8">
        <f>K176</f>
        <v>953.1</v>
      </c>
      <c r="L175" s="8">
        <f>L176</f>
        <v>953.1</v>
      </c>
      <c r="M175" s="55">
        <f t="shared" si="11"/>
        <v>0</v>
      </c>
      <c r="N175" s="57">
        <f t="shared" si="12"/>
        <v>100</v>
      </c>
    </row>
    <row r="176" spans="1:14" ht="56.25" customHeight="1">
      <c r="A176" s="27"/>
      <c r="B176" s="62" t="s">
        <v>102</v>
      </c>
      <c r="C176" s="63"/>
      <c r="D176" s="64"/>
      <c r="E176" s="5"/>
      <c r="F176" s="6" t="s">
        <v>9</v>
      </c>
      <c r="G176" s="6" t="s">
        <v>10</v>
      </c>
      <c r="H176" s="6" t="s">
        <v>468</v>
      </c>
      <c r="I176" s="6" t="s">
        <v>103</v>
      </c>
      <c r="J176" s="8">
        <v>0</v>
      </c>
      <c r="K176" s="8">
        <v>953.1</v>
      </c>
      <c r="L176" s="8">
        <v>953.1</v>
      </c>
      <c r="M176" s="55">
        <f t="shared" si="11"/>
        <v>0</v>
      </c>
      <c r="N176" s="57">
        <f t="shared" si="12"/>
        <v>100</v>
      </c>
    </row>
    <row r="177" spans="1:14" ht="11.25">
      <c r="A177" s="27"/>
      <c r="B177" s="74" t="s">
        <v>50</v>
      </c>
      <c r="C177" s="75"/>
      <c r="D177" s="76"/>
      <c r="E177" s="5"/>
      <c r="F177" s="5" t="s">
        <v>9</v>
      </c>
      <c r="G177" s="5" t="s">
        <v>16</v>
      </c>
      <c r="H177" s="5"/>
      <c r="I177" s="5"/>
      <c r="J177" s="26">
        <f aca="true" t="shared" si="14" ref="J177:L178">J178</f>
        <v>500</v>
      </c>
      <c r="K177" s="26">
        <f t="shared" si="14"/>
        <v>33.4</v>
      </c>
      <c r="L177" s="26">
        <f t="shared" si="14"/>
        <v>0</v>
      </c>
      <c r="M177" s="55">
        <f t="shared" si="11"/>
        <v>-33.4</v>
      </c>
      <c r="N177" s="57">
        <f t="shared" si="12"/>
        <v>0</v>
      </c>
    </row>
    <row r="178" spans="1:14" ht="25.5" customHeight="1">
      <c r="A178" s="27"/>
      <c r="B178" s="62" t="s">
        <v>86</v>
      </c>
      <c r="C178" s="63"/>
      <c r="D178" s="64"/>
      <c r="E178" s="5"/>
      <c r="F178" s="6" t="s">
        <v>9</v>
      </c>
      <c r="G178" s="6" t="s">
        <v>16</v>
      </c>
      <c r="H178" s="6" t="s">
        <v>195</v>
      </c>
      <c r="I178" s="6"/>
      <c r="J178" s="8">
        <f t="shared" si="14"/>
        <v>500</v>
      </c>
      <c r="K178" s="8">
        <f t="shared" si="14"/>
        <v>33.4</v>
      </c>
      <c r="L178" s="8">
        <f t="shared" si="14"/>
        <v>0</v>
      </c>
      <c r="M178" s="55">
        <f t="shared" si="11"/>
        <v>-33.4</v>
      </c>
      <c r="N178" s="57">
        <f t="shared" si="12"/>
        <v>0</v>
      </c>
    </row>
    <row r="179" spans="1:14" ht="11.25" customHeight="1">
      <c r="A179" s="27"/>
      <c r="B179" s="62" t="s">
        <v>109</v>
      </c>
      <c r="C179" s="63"/>
      <c r="D179" s="64"/>
      <c r="E179" s="5"/>
      <c r="F179" s="6" t="s">
        <v>9</v>
      </c>
      <c r="G179" s="6" t="s">
        <v>16</v>
      </c>
      <c r="H179" s="6" t="s">
        <v>195</v>
      </c>
      <c r="I179" s="6" t="s">
        <v>110</v>
      </c>
      <c r="J179" s="8">
        <v>500</v>
      </c>
      <c r="K179" s="8">
        <v>33.4</v>
      </c>
      <c r="L179" s="8">
        <v>0</v>
      </c>
      <c r="M179" s="55">
        <f t="shared" si="11"/>
        <v>-33.4</v>
      </c>
      <c r="N179" s="57">
        <f t="shared" si="12"/>
        <v>0</v>
      </c>
    </row>
    <row r="180" spans="1:14" ht="11.25" customHeight="1">
      <c r="A180" s="27"/>
      <c r="B180" s="71" t="s">
        <v>47</v>
      </c>
      <c r="C180" s="72"/>
      <c r="D180" s="73"/>
      <c r="E180" s="5"/>
      <c r="F180" s="5" t="s">
        <v>9</v>
      </c>
      <c r="G180" s="5" t="s">
        <v>30</v>
      </c>
      <c r="H180" s="5"/>
      <c r="I180" s="5"/>
      <c r="J180" s="26">
        <f>J181+J187+J202</f>
        <v>23240.2</v>
      </c>
      <c r="K180" s="26">
        <f>K181+K187+K202</f>
        <v>26117.699999999997</v>
      </c>
      <c r="L180" s="26">
        <f>L181+L187+L202</f>
        <v>25563</v>
      </c>
      <c r="M180" s="55">
        <f t="shared" si="11"/>
        <v>-554.6999999999971</v>
      </c>
      <c r="N180" s="57">
        <f t="shared" si="12"/>
        <v>97.87615295374403</v>
      </c>
    </row>
    <row r="181" spans="1:14" ht="24" customHeight="1">
      <c r="A181" s="27"/>
      <c r="B181" s="62" t="s">
        <v>136</v>
      </c>
      <c r="C181" s="63"/>
      <c r="D181" s="64"/>
      <c r="E181" s="5"/>
      <c r="F181" s="6" t="s">
        <v>9</v>
      </c>
      <c r="G181" s="6" t="s">
        <v>30</v>
      </c>
      <c r="H181" s="6" t="s">
        <v>193</v>
      </c>
      <c r="I181" s="6"/>
      <c r="J181" s="8">
        <f>J182</f>
        <v>33</v>
      </c>
      <c r="K181" s="8">
        <f>K182</f>
        <v>33</v>
      </c>
      <c r="L181" s="8">
        <f>L182</f>
        <v>28.3</v>
      </c>
      <c r="M181" s="55">
        <f t="shared" si="11"/>
        <v>-4.699999999999999</v>
      </c>
      <c r="N181" s="57">
        <f t="shared" si="12"/>
        <v>85.75757575757575</v>
      </c>
    </row>
    <row r="182" spans="1:14" ht="34.5" customHeight="1">
      <c r="A182" s="27"/>
      <c r="B182" s="68" t="s">
        <v>71</v>
      </c>
      <c r="C182" s="69"/>
      <c r="D182" s="70"/>
      <c r="E182" s="5"/>
      <c r="F182" s="6" t="s">
        <v>9</v>
      </c>
      <c r="G182" s="6" t="s">
        <v>30</v>
      </c>
      <c r="H182" s="6" t="s">
        <v>196</v>
      </c>
      <c r="I182" s="6"/>
      <c r="J182" s="8">
        <f>J183+J185</f>
        <v>33</v>
      </c>
      <c r="K182" s="8">
        <f>K183+K185</f>
        <v>33</v>
      </c>
      <c r="L182" s="8">
        <f>L183+L185</f>
        <v>28.3</v>
      </c>
      <c r="M182" s="55">
        <f t="shared" si="11"/>
        <v>-4.699999999999999</v>
      </c>
      <c r="N182" s="57">
        <f t="shared" si="12"/>
        <v>85.75757575757575</v>
      </c>
    </row>
    <row r="183" spans="1:14" ht="33.75" customHeight="1">
      <c r="A183" s="27"/>
      <c r="B183" s="62" t="s">
        <v>40</v>
      </c>
      <c r="C183" s="63"/>
      <c r="D183" s="64"/>
      <c r="E183" s="5"/>
      <c r="F183" s="6" t="s">
        <v>9</v>
      </c>
      <c r="G183" s="6" t="s">
        <v>30</v>
      </c>
      <c r="H183" s="6" t="s">
        <v>197</v>
      </c>
      <c r="I183" s="6"/>
      <c r="J183" s="8">
        <f>J184</f>
        <v>32.5</v>
      </c>
      <c r="K183" s="8">
        <f>K184</f>
        <v>32.5</v>
      </c>
      <c r="L183" s="8">
        <f>L184</f>
        <v>28.3</v>
      </c>
      <c r="M183" s="55">
        <f t="shared" si="11"/>
        <v>-4.199999999999999</v>
      </c>
      <c r="N183" s="57">
        <f t="shared" si="12"/>
        <v>87.07692307692308</v>
      </c>
    </row>
    <row r="184" spans="1:14" ht="24.75" customHeight="1">
      <c r="A184" s="27"/>
      <c r="B184" s="62" t="s">
        <v>266</v>
      </c>
      <c r="C184" s="63"/>
      <c r="D184" s="64"/>
      <c r="E184" s="5"/>
      <c r="F184" s="6" t="s">
        <v>9</v>
      </c>
      <c r="G184" s="6" t="s">
        <v>30</v>
      </c>
      <c r="H184" s="6" t="s">
        <v>197</v>
      </c>
      <c r="I184" s="6" t="s">
        <v>106</v>
      </c>
      <c r="J184" s="8">
        <v>32.5</v>
      </c>
      <c r="K184" s="8">
        <v>32.5</v>
      </c>
      <c r="L184" s="8">
        <v>28.3</v>
      </c>
      <c r="M184" s="55">
        <f t="shared" si="11"/>
        <v>-4.199999999999999</v>
      </c>
      <c r="N184" s="57">
        <f t="shared" si="12"/>
        <v>87.07692307692308</v>
      </c>
    </row>
    <row r="185" spans="1:14" ht="79.5" customHeight="1">
      <c r="A185" s="27"/>
      <c r="B185" s="62" t="s">
        <v>329</v>
      </c>
      <c r="C185" s="63"/>
      <c r="D185" s="64"/>
      <c r="E185" s="5"/>
      <c r="F185" s="6" t="s">
        <v>9</v>
      </c>
      <c r="G185" s="6" t="s">
        <v>30</v>
      </c>
      <c r="H185" s="6" t="s">
        <v>330</v>
      </c>
      <c r="I185" s="6"/>
      <c r="J185" s="8">
        <f>J186</f>
        <v>0.5</v>
      </c>
      <c r="K185" s="8">
        <f>K186</f>
        <v>0.5</v>
      </c>
      <c r="L185" s="8">
        <f>L186</f>
        <v>0</v>
      </c>
      <c r="M185" s="55">
        <f t="shared" si="11"/>
        <v>-0.5</v>
      </c>
      <c r="N185" s="57">
        <f t="shared" si="12"/>
        <v>0</v>
      </c>
    </row>
    <row r="186" spans="1:14" ht="23.25" customHeight="1">
      <c r="A186" s="27"/>
      <c r="B186" s="62" t="s">
        <v>266</v>
      </c>
      <c r="C186" s="63"/>
      <c r="D186" s="64"/>
      <c r="E186" s="5"/>
      <c r="F186" s="6" t="s">
        <v>9</v>
      </c>
      <c r="G186" s="6" t="s">
        <v>30</v>
      </c>
      <c r="H186" s="6" t="s">
        <v>330</v>
      </c>
      <c r="I186" s="6" t="s">
        <v>106</v>
      </c>
      <c r="J186" s="8">
        <v>0.5</v>
      </c>
      <c r="K186" s="8">
        <v>0.5</v>
      </c>
      <c r="L186" s="8">
        <v>0</v>
      </c>
      <c r="M186" s="55">
        <f t="shared" si="11"/>
        <v>-0.5</v>
      </c>
      <c r="N186" s="57">
        <f t="shared" si="12"/>
        <v>0</v>
      </c>
    </row>
    <row r="187" spans="1:14" ht="24.75" customHeight="1">
      <c r="A187" s="27"/>
      <c r="B187" s="62" t="s">
        <v>256</v>
      </c>
      <c r="C187" s="63"/>
      <c r="D187" s="64"/>
      <c r="E187" s="5"/>
      <c r="F187" s="6" t="s">
        <v>9</v>
      </c>
      <c r="G187" s="6" t="s">
        <v>30</v>
      </c>
      <c r="H187" s="6" t="s">
        <v>198</v>
      </c>
      <c r="I187" s="6"/>
      <c r="J187" s="8">
        <f>J188+J190+J192+J194+J196+J198+J200</f>
        <v>1252</v>
      </c>
      <c r="K187" s="8">
        <f>K188+K190+K192+K194+K196+K198+K200</f>
        <v>100</v>
      </c>
      <c r="L187" s="8">
        <f>L188+L190+L192+L194+L196+L198+L200</f>
        <v>99.7</v>
      </c>
      <c r="M187" s="55">
        <f t="shared" si="11"/>
        <v>-0.29999999999999716</v>
      </c>
      <c r="N187" s="57">
        <f t="shared" si="12"/>
        <v>99.7</v>
      </c>
    </row>
    <row r="188" spans="1:14" ht="35.25" customHeight="1">
      <c r="A188" s="27"/>
      <c r="B188" s="62" t="s">
        <v>303</v>
      </c>
      <c r="C188" s="63"/>
      <c r="D188" s="64"/>
      <c r="E188" s="5"/>
      <c r="F188" s="6" t="s">
        <v>9</v>
      </c>
      <c r="G188" s="6" t="s">
        <v>30</v>
      </c>
      <c r="H188" s="6" t="s">
        <v>199</v>
      </c>
      <c r="I188" s="6"/>
      <c r="J188" s="8">
        <f>J189</f>
        <v>100</v>
      </c>
      <c r="K188" s="8">
        <f>K189</f>
        <v>0</v>
      </c>
      <c r="L188" s="8">
        <f>L189</f>
        <v>0</v>
      </c>
      <c r="M188" s="55">
        <f t="shared" si="11"/>
        <v>0</v>
      </c>
      <c r="N188" s="57">
        <v>0</v>
      </c>
    </row>
    <row r="189" spans="1:14" ht="24" customHeight="1">
      <c r="A189" s="27"/>
      <c r="B189" s="62" t="s">
        <v>266</v>
      </c>
      <c r="C189" s="63"/>
      <c r="D189" s="64"/>
      <c r="E189" s="5"/>
      <c r="F189" s="6" t="s">
        <v>9</v>
      </c>
      <c r="G189" s="6" t="s">
        <v>30</v>
      </c>
      <c r="H189" s="6" t="s">
        <v>199</v>
      </c>
      <c r="I189" s="6" t="s">
        <v>106</v>
      </c>
      <c r="J189" s="8">
        <v>100</v>
      </c>
      <c r="K189" s="8">
        <v>0</v>
      </c>
      <c r="L189" s="8">
        <v>0</v>
      </c>
      <c r="M189" s="55">
        <f t="shared" si="11"/>
        <v>0</v>
      </c>
      <c r="N189" s="57">
        <v>0</v>
      </c>
    </row>
    <row r="190" spans="1:14" ht="46.5" customHeight="1">
      <c r="A190" s="27"/>
      <c r="B190" s="62" t="s">
        <v>304</v>
      </c>
      <c r="C190" s="63"/>
      <c r="D190" s="64"/>
      <c r="E190" s="5"/>
      <c r="F190" s="6" t="s">
        <v>9</v>
      </c>
      <c r="G190" s="6" t="s">
        <v>30</v>
      </c>
      <c r="H190" s="6" t="s">
        <v>200</v>
      </c>
      <c r="I190" s="6"/>
      <c r="J190" s="8">
        <f>J191</f>
        <v>100</v>
      </c>
      <c r="K190" s="8">
        <f>K191</f>
        <v>100</v>
      </c>
      <c r="L190" s="8">
        <f>L191</f>
        <v>99.7</v>
      </c>
      <c r="M190" s="55">
        <f t="shared" si="11"/>
        <v>-0.29999999999999716</v>
      </c>
      <c r="N190" s="57">
        <f t="shared" si="12"/>
        <v>99.7</v>
      </c>
    </row>
    <row r="191" spans="1:14" ht="24" customHeight="1">
      <c r="A191" s="27"/>
      <c r="B191" s="62" t="s">
        <v>266</v>
      </c>
      <c r="C191" s="63"/>
      <c r="D191" s="64"/>
      <c r="E191" s="5"/>
      <c r="F191" s="6" t="s">
        <v>9</v>
      </c>
      <c r="G191" s="6" t="s">
        <v>30</v>
      </c>
      <c r="H191" s="6" t="s">
        <v>200</v>
      </c>
      <c r="I191" s="6" t="s">
        <v>106</v>
      </c>
      <c r="J191" s="8">
        <v>100</v>
      </c>
      <c r="K191" s="8">
        <v>100</v>
      </c>
      <c r="L191" s="8">
        <v>99.7</v>
      </c>
      <c r="M191" s="55">
        <f t="shared" si="11"/>
        <v>-0.29999999999999716</v>
      </c>
      <c r="N191" s="57">
        <f t="shared" si="12"/>
        <v>99.7</v>
      </c>
    </row>
    <row r="192" spans="1:14" ht="45.75" customHeight="1">
      <c r="A192" s="27"/>
      <c r="B192" s="62" t="s">
        <v>316</v>
      </c>
      <c r="C192" s="63"/>
      <c r="D192" s="64"/>
      <c r="E192" s="5"/>
      <c r="F192" s="6" t="s">
        <v>9</v>
      </c>
      <c r="G192" s="6" t="s">
        <v>30</v>
      </c>
      <c r="H192" s="6" t="s">
        <v>201</v>
      </c>
      <c r="I192" s="6"/>
      <c r="J192" s="8">
        <f>J193</f>
        <v>50</v>
      </c>
      <c r="K192" s="8">
        <f>K193</f>
        <v>0</v>
      </c>
      <c r="L192" s="8">
        <f>L193</f>
        <v>0</v>
      </c>
      <c r="M192" s="55">
        <f t="shared" si="11"/>
        <v>0</v>
      </c>
      <c r="N192" s="57">
        <v>0</v>
      </c>
    </row>
    <row r="193" spans="1:14" ht="24" customHeight="1">
      <c r="A193" s="27"/>
      <c r="B193" s="62" t="s">
        <v>266</v>
      </c>
      <c r="C193" s="63"/>
      <c r="D193" s="64"/>
      <c r="E193" s="5"/>
      <c r="F193" s="6" t="s">
        <v>9</v>
      </c>
      <c r="G193" s="6" t="s">
        <v>30</v>
      </c>
      <c r="H193" s="6" t="s">
        <v>201</v>
      </c>
      <c r="I193" s="6" t="s">
        <v>106</v>
      </c>
      <c r="J193" s="8">
        <v>50</v>
      </c>
      <c r="K193" s="8">
        <v>0</v>
      </c>
      <c r="L193" s="8">
        <v>0</v>
      </c>
      <c r="M193" s="55">
        <f t="shared" si="11"/>
        <v>0</v>
      </c>
      <c r="N193" s="57">
        <v>0</v>
      </c>
    </row>
    <row r="194" spans="1:14" ht="33.75" customHeight="1">
      <c r="A194" s="27"/>
      <c r="B194" s="62" t="s">
        <v>305</v>
      </c>
      <c r="C194" s="63"/>
      <c r="D194" s="64"/>
      <c r="E194" s="5"/>
      <c r="F194" s="6" t="s">
        <v>9</v>
      </c>
      <c r="G194" s="6" t="s">
        <v>30</v>
      </c>
      <c r="H194" s="6" t="s">
        <v>202</v>
      </c>
      <c r="I194" s="6"/>
      <c r="J194" s="8">
        <f>J195</f>
        <v>110</v>
      </c>
      <c r="K194" s="8">
        <f>K195</f>
        <v>0</v>
      </c>
      <c r="L194" s="8">
        <f>L195</f>
        <v>0</v>
      </c>
      <c r="M194" s="55">
        <f t="shared" si="11"/>
        <v>0</v>
      </c>
      <c r="N194" s="57">
        <v>0</v>
      </c>
    </row>
    <row r="195" spans="1:14" ht="24" customHeight="1">
      <c r="A195" s="27"/>
      <c r="B195" s="62" t="s">
        <v>266</v>
      </c>
      <c r="C195" s="63"/>
      <c r="D195" s="64"/>
      <c r="E195" s="5"/>
      <c r="F195" s="6" t="s">
        <v>9</v>
      </c>
      <c r="G195" s="6" t="s">
        <v>30</v>
      </c>
      <c r="H195" s="6" t="s">
        <v>202</v>
      </c>
      <c r="I195" s="6" t="s">
        <v>106</v>
      </c>
      <c r="J195" s="8">
        <v>110</v>
      </c>
      <c r="K195" s="8">
        <v>0</v>
      </c>
      <c r="L195" s="8">
        <v>0</v>
      </c>
      <c r="M195" s="55">
        <f t="shared" si="11"/>
        <v>0</v>
      </c>
      <c r="N195" s="57">
        <v>0</v>
      </c>
    </row>
    <row r="196" spans="1:14" ht="68.25" customHeight="1">
      <c r="A196" s="27"/>
      <c r="B196" s="62" t="s">
        <v>408</v>
      </c>
      <c r="C196" s="63"/>
      <c r="D196" s="64"/>
      <c r="E196" s="5"/>
      <c r="F196" s="6" t="s">
        <v>9</v>
      </c>
      <c r="G196" s="6" t="s">
        <v>30</v>
      </c>
      <c r="H196" s="6" t="s">
        <v>203</v>
      </c>
      <c r="I196" s="6"/>
      <c r="J196" s="8">
        <f>J197</f>
        <v>792</v>
      </c>
      <c r="K196" s="8">
        <f>K197</f>
        <v>0</v>
      </c>
      <c r="L196" s="8">
        <f>L197</f>
        <v>0</v>
      </c>
      <c r="M196" s="55">
        <f t="shared" si="11"/>
        <v>0</v>
      </c>
      <c r="N196" s="57">
        <v>0</v>
      </c>
    </row>
    <row r="197" spans="1:14" ht="24.75" customHeight="1">
      <c r="A197" s="27"/>
      <c r="B197" s="62" t="s">
        <v>266</v>
      </c>
      <c r="C197" s="63"/>
      <c r="D197" s="64"/>
      <c r="E197" s="5"/>
      <c r="F197" s="6" t="s">
        <v>9</v>
      </c>
      <c r="G197" s="6" t="s">
        <v>30</v>
      </c>
      <c r="H197" s="6" t="s">
        <v>203</v>
      </c>
      <c r="I197" s="6" t="s">
        <v>106</v>
      </c>
      <c r="J197" s="8">
        <v>792</v>
      </c>
      <c r="K197" s="8">
        <v>0</v>
      </c>
      <c r="L197" s="8">
        <v>0</v>
      </c>
      <c r="M197" s="55">
        <f t="shared" si="11"/>
        <v>0</v>
      </c>
      <c r="N197" s="57">
        <v>0</v>
      </c>
    </row>
    <row r="198" spans="1:14" ht="45.75" customHeight="1">
      <c r="A198" s="27"/>
      <c r="B198" s="62" t="s">
        <v>331</v>
      </c>
      <c r="C198" s="63"/>
      <c r="D198" s="64"/>
      <c r="E198" s="24"/>
      <c r="F198" s="6" t="s">
        <v>9</v>
      </c>
      <c r="G198" s="6" t="s">
        <v>30</v>
      </c>
      <c r="H198" s="36">
        <v>6210080410</v>
      </c>
      <c r="I198" s="36"/>
      <c r="J198" s="36">
        <f>J199</f>
        <v>50</v>
      </c>
      <c r="K198" s="36">
        <f>K199</f>
        <v>0</v>
      </c>
      <c r="L198" s="36">
        <f>L199</f>
        <v>0</v>
      </c>
      <c r="M198" s="55">
        <f t="shared" si="11"/>
        <v>0</v>
      </c>
      <c r="N198" s="57">
        <v>0</v>
      </c>
    </row>
    <row r="199" spans="1:14" ht="24.75" customHeight="1">
      <c r="A199" s="27"/>
      <c r="B199" s="62" t="s">
        <v>266</v>
      </c>
      <c r="C199" s="63"/>
      <c r="D199" s="64"/>
      <c r="E199" s="24"/>
      <c r="F199" s="6" t="s">
        <v>9</v>
      </c>
      <c r="G199" s="6" t="s">
        <v>30</v>
      </c>
      <c r="H199" s="36">
        <v>6210080410</v>
      </c>
      <c r="I199" s="36" t="s">
        <v>106</v>
      </c>
      <c r="J199" s="36">
        <v>50</v>
      </c>
      <c r="K199" s="36">
        <v>0</v>
      </c>
      <c r="L199" s="36">
        <v>0</v>
      </c>
      <c r="M199" s="55">
        <f t="shared" si="11"/>
        <v>0</v>
      </c>
      <c r="N199" s="57">
        <v>0</v>
      </c>
    </row>
    <row r="200" spans="1:14" ht="34.5" customHeight="1">
      <c r="A200" s="27"/>
      <c r="B200" s="62" t="s">
        <v>378</v>
      </c>
      <c r="C200" s="63"/>
      <c r="D200" s="64"/>
      <c r="E200" s="27"/>
      <c r="F200" s="6" t="s">
        <v>9</v>
      </c>
      <c r="G200" s="36">
        <v>13</v>
      </c>
      <c r="H200" s="36">
        <v>6210080740</v>
      </c>
      <c r="I200" s="36"/>
      <c r="J200" s="36">
        <f>J201</f>
        <v>50</v>
      </c>
      <c r="K200" s="36">
        <f>K201</f>
        <v>0</v>
      </c>
      <c r="L200" s="36">
        <f>L201</f>
        <v>0</v>
      </c>
      <c r="M200" s="55">
        <f t="shared" si="11"/>
        <v>0</v>
      </c>
      <c r="N200" s="57">
        <v>0</v>
      </c>
    </row>
    <row r="201" spans="1:14" ht="23.25" customHeight="1">
      <c r="A201" s="27"/>
      <c r="B201" s="62" t="s">
        <v>266</v>
      </c>
      <c r="C201" s="63"/>
      <c r="D201" s="64"/>
      <c r="E201" s="27"/>
      <c r="F201" s="6" t="s">
        <v>9</v>
      </c>
      <c r="G201" s="36">
        <v>13</v>
      </c>
      <c r="H201" s="36">
        <v>6210080740</v>
      </c>
      <c r="I201" s="36">
        <v>200</v>
      </c>
      <c r="J201" s="36">
        <v>50</v>
      </c>
      <c r="K201" s="36">
        <v>0</v>
      </c>
      <c r="L201" s="36">
        <v>0</v>
      </c>
      <c r="M201" s="55">
        <f t="shared" si="11"/>
        <v>0</v>
      </c>
      <c r="N201" s="57">
        <v>0</v>
      </c>
    </row>
    <row r="202" spans="1:14" ht="11.25" customHeight="1">
      <c r="A202" s="27"/>
      <c r="B202" s="62" t="s">
        <v>145</v>
      </c>
      <c r="C202" s="63"/>
      <c r="D202" s="64"/>
      <c r="E202" s="5"/>
      <c r="F202" s="6" t="s">
        <v>9</v>
      </c>
      <c r="G202" s="6" t="s">
        <v>30</v>
      </c>
      <c r="H202" s="6" t="s">
        <v>158</v>
      </c>
      <c r="I202" s="6"/>
      <c r="J202" s="8">
        <f>J203+J217</f>
        <v>21955.2</v>
      </c>
      <c r="K202" s="8">
        <f>K203+K217</f>
        <v>25984.699999999997</v>
      </c>
      <c r="L202" s="8">
        <f>L203+L217</f>
        <v>25435</v>
      </c>
      <c r="M202" s="55">
        <f t="shared" si="11"/>
        <v>-549.6999999999971</v>
      </c>
      <c r="N202" s="57">
        <f t="shared" si="12"/>
        <v>97.88452435471643</v>
      </c>
    </row>
    <row r="203" spans="1:14" ht="24" customHeight="1">
      <c r="A203" s="27"/>
      <c r="B203" s="62" t="s">
        <v>90</v>
      </c>
      <c r="C203" s="63"/>
      <c r="D203" s="64"/>
      <c r="E203" s="5"/>
      <c r="F203" s="6" t="s">
        <v>9</v>
      </c>
      <c r="G203" s="6" t="s">
        <v>30</v>
      </c>
      <c r="H203" s="6" t="s">
        <v>159</v>
      </c>
      <c r="I203" s="6"/>
      <c r="J203" s="8">
        <f>J215+J204+J210+J212</f>
        <v>1134</v>
      </c>
      <c r="K203" s="8">
        <f>K215+K204+K210+K212+K206+K208</f>
        <v>4749.099999999999</v>
      </c>
      <c r="L203" s="8">
        <f>L215+L204+L210+L212+L206+L208</f>
        <v>4526.599999999999</v>
      </c>
      <c r="M203" s="55">
        <f t="shared" si="11"/>
        <v>-222.5</v>
      </c>
      <c r="N203" s="57">
        <f t="shared" si="12"/>
        <v>95.31490177086185</v>
      </c>
    </row>
    <row r="204" spans="1:14" ht="24" customHeight="1">
      <c r="A204" s="27"/>
      <c r="B204" s="62" t="s">
        <v>134</v>
      </c>
      <c r="C204" s="63"/>
      <c r="D204" s="64"/>
      <c r="E204" s="5"/>
      <c r="F204" s="6" t="s">
        <v>9</v>
      </c>
      <c r="G204" s="6" t="s">
        <v>30</v>
      </c>
      <c r="H204" s="6" t="s">
        <v>160</v>
      </c>
      <c r="I204" s="6" t="s">
        <v>417</v>
      </c>
      <c r="J204" s="8">
        <v>231</v>
      </c>
      <c r="K204" s="8">
        <v>231</v>
      </c>
      <c r="L204" s="8">
        <v>231</v>
      </c>
      <c r="M204" s="55">
        <f t="shared" si="11"/>
        <v>0</v>
      </c>
      <c r="N204" s="57">
        <f t="shared" si="12"/>
        <v>100</v>
      </c>
    </row>
    <row r="205" spans="1:14" ht="11.25" customHeight="1">
      <c r="A205" s="27"/>
      <c r="B205" s="62" t="s">
        <v>113</v>
      </c>
      <c r="C205" s="63"/>
      <c r="D205" s="64"/>
      <c r="E205" s="5"/>
      <c r="F205" s="6" t="s">
        <v>9</v>
      </c>
      <c r="G205" s="6" t="s">
        <v>30</v>
      </c>
      <c r="H205" s="6" t="s">
        <v>160</v>
      </c>
      <c r="I205" s="6" t="s">
        <v>23</v>
      </c>
      <c r="J205" s="8">
        <v>231</v>
      </c>
      <c r="K205" s="8">
        <v>231</v>
      </c>
      <c r="L205" s="8">
        <v>231</v>
      </c>
      <c r="M205" s="55">
        <f t="shared" si="11"/>
        <v>0</v>
      </c>
      <c r="N205" s="57">
        <f t="shared" si="12"/>
        <v>100</v>
      </c>
    </row>
    <row r="206" spans="1:14" ht="37.5" customHeight="1">
      <c r="A206" s="27"/>
      <c r="B206" s="62" t="s">
        <v>475</v>
      </c>
      <c r="C206" s="63"/>
      <c r="D206" s="64"/>
      <c r="E206" s="5"/>
      <c r="F206" s="6" t="s">
        <v>9</v>
      </c>
      <c r="G206" s="6" t="s">
        <v>30</v>
      </c>
      <c r="H206" s="6" t="s">
        <v>474</v>
      </c>
      <c r="I206" s="6"/>
      <c r="J206" s="8">
        <v>0</v>
      </c>
      <c r="K206" s="8">
        <f>K207</f>
        <v>1500</v>
      </c>
      <c r="L206" s="8">
        <f>L207</f>
        <v>1499.5</v>
      </c>
      <c r="M206" s="55">
        <f t="shared" si="11"/>
        <v>-0.5</v>
      </c>
      <c r="N206" s="57">
        <f t="shared" si="12"/>
        <v>99.96666666666667</v>
      </c>
    </row>
    <row r="207" spans="1:14" ht="11.25" customHeight="1">
      <c r="A207" s="27"/>
      <c r="B207" s="62" t="s">
        <v>476</v>
      </c>
      <c r="C207" s="63"/>
      <c r="D207" s="64"/>
      <c r="E207" s="5"/>
      <c r="F207" s="6" t="s">
        <v>9</v>
      </c>
      <c r="G207" s="6" t="s">
        <v>30</v>
      </c>
      <c r="H207" s="6" t="s">
        <v>474</v>
      </c>
      <c r="I207" s="6" t="s">
        <v>106</v>
      </c>
      <c r="J207" s="8">
        <v>0</v>
      </c>
      <c r="K207" s="8">
        <v>1500</v>
      </c>
      <c r="L207" s="8">
        <v>1499.5</v>
      </c>
      <c r="M207" s="55">
        <f aca="true" t="shared" si="15" ref="M207:M270">L207-K207</f>
        <v>-0.5</v>
      </c>
      <c r="N207" s="57">
        <f aca="true" t="shared" si="16" ref="N207:N266">L207/K207%</f>
        <v>99.96666666666667</v>
      </c>
    </row>
    <row r="208" spans="1:14" ht="25.5" customHeight="1">
      <c r="A208" s="27"/>
      <c r="B208" s="62" t="s">
        <v>477</v>
      </c>
      <c r="C208" s="63"/>
      <c r="D208" s="64"/>
      <c r="E208" s="5"/>
      <c r="F208" s="6" t="s">
        <v>9</v>
      </c>
      <c r="G208" s="6" t="s">
        <v>30</v>
      </c>
      <c r="H208" s="6" t="s">
        <v>195</v>
      </c>
      <c r="I208" s="6"/>
      <c r="J208" s="8">
        <v>0</v>
      </c>
      <c r="K208" s="8">
        <f>K209</f>
        <v>113.9</v>
      </c>
      <c r="L208" s="8">
        <f>L209</f>
        <v>113.9</v>
      </c>
      <c r="M208" s="55">
        <f t="shared" si="15"/>
        <v>0</v>
      </c>
      <c r="N208" s="57">
        <f t="shared" si="16"/>
        <v>100</v>
      </c>
    </row>
    <row r="209" spans="1:14" ht="23.25" customHeight="1">
      <c r="A209" s="27"/>
      <c r="B209" s="62" t="s">
        <v>266</v>
      </c>
      <c r="C209" s="63"/>
      <c r="D209" s="64"/>
      <c r="E209" s="5"/>
      <c r="F209" s="6" t="s">
        <v>9</v>
      </c>
      <c r="G209" s="6" t="s">
        <v>30</v>
      </c>
      <c r="H209" s="6" t="s">
        <v>195</v>
      </c>
      <c r="I209" s="6" t="s">
        <v>106</v>
      </c>
      <c r="J209" s="8">
        <v>0</v>
      </c>
      <c r="K209" s="8">
        <v>113.9</v>
      </c>
      <c r="L209" s="8">
        <v>113.9</v>
      </c>
      <c r="M209" s="55">
        <f t="shared" si="15"/>
        <v>0</v>
      </c>
      <c r="N209" s="57">
        <f t="shared" si="16"/>
        <v>100</v>
      </c>
    </row>
    <row r="210" spans="1:14" ht="24" customHeight="1">
      <c r="A210" s="27"/>
      <c r="B210" s="62" t="s">
        <v>419</v>
      </c>
      <c r="C210" s="63"/>
      <c r="D210" s="64"/>
      <c r="E210" s="5"/>
      <c r="F210" s="6" t="s">
        <v>9</v>
      </c>
      <c r="G210" s="6" t="s">
        <v>30</v>
      </c>
      <c r="H210" s="6" t="s">
        <v>420</v>
      </c>
      <c r="I210" s="6"/>
      <c r="J210" s="8">
        <f>J211</f>
        <v>250</v>
      </c>
      <c r="K210" s="8">
        <f>K211</f>
        <v>250</v>
      </c>
      <c r="L210" s="8">
        <f>L211</f>
        <v>250</v>
      </c>
      <c r="M210" s="55">
        <f t="shared" si="15"/>
        <v>0</v>
      </c>
      <c r="N210" s="57">
        <f t="shared" si="16"/>
        <v>100</v>
      </c>
    </row>
    <row r="211" spans="1:14" ht="24" customHeight="1">
      <c r="A211" s="27"/>
      <c r="B211" s="62" t="s">
        <v>105</v>
      </c>
      <c r="C211" s="63"/>
      <c r="D211" s="64"/>
      <c r="E211" s="5"/>
      <c r="F211" s="6" t="s">
        <v>9</v>
      </c>
      <c r="G211" s="6" t="s">
        <v>30</v>
      </c>
      <c r="H211" s="6" t="s">
        <v>420</v>
      </c>
      <c r="I211" s="6" t="s">
        <v>106</v>
      </c>
      <c r="J211" s="8">
        <v>250</v>
      </c>
      <c r="K211" s="8">
        <v>250</v>
      </c>
      <c r="L211" s="8">
        <v>250</v>
      </c>
      <c r="M211" s="55">
        <f t="shared" si="15"/>
        <v>0</v>
      </c>
      <c r="N211" s="57">
        <f t="shared" si="16"/>
        <v>100</v>
      </c>
    </row>
    <row r="212" spans="1:14" ht="34.5" customHeight="1">
      <c r="A212" s="27"/>
      <c r="B212" s="83" t="s">
        <v>424</v>
      </c>
      <c r="C212" s="86"/>
      <c r="D212" s="87"/>
      <c r="E212" s="5"/>
      <c r="F212" s="6" t="s">
        <v>9</v>
      </c>
      <c r="G212" s="6" t="s">
        <v>30</v>
      </c>
      <c r="H212" s="6" t="s">
        <v>425</v>
      </c>
      <c r="I212" s="6"/>
      <c r="J212" s="8">
        <f>J213</f>
        <v>603</v>
      </c>
      <c r="K212" s="8">
        <f>K213+K214</f>
        <v>2619.2</v>
      </c>
      <c r="L212" s="8">
        <f>L213+L214</f>
        <v>2429</v>
      </c>
      <c r="M212" s="55">
        <f t="shared" si="15"/>
        <v>-190.19999999999982</v>
      </c>
      <c r="N212" s="57">
        <f t="shared" si="16"/>
        <v>92.7382406841784</v>
      </c>
    </row>
    <row r="213" spans="1:14" ht="33.75" customHeight="1">
      <c r="A213" s="27"/>
      <c r="B213" s="83" t="s">
        <v>441</v>
      </c>
      <c r="C213" s="84"/>
      <c r="D213" s="85"/>
      <c r="E213" s="5"/>
      <c r="F213" s="6" t="s">
        <v>9</v>
      </c>
      <c r="G213" s="6" t="s">
        <v>30</v>
      </c>
      <c r="H213" s="6" t="s">
        <v>425</v>
      </c>
      <c r="I213" s="6" t="s">
        <v>106</v>
      </c>
      <c r="J213" s="8">
        <v>603</v>
      </c>
      <c r="K213" s="8">
        <v>2603.2</v>
      </c>
      <c r="L213" s="8">
        <v>2413.5</v>
      </c>
      <c r="M213" s="55">
        <f t="shared" si="15"/>
        <v>-189.69999999999982</v>
      </c>
      <c r="N213" s="57">
        <f t="shared" si="16"/>
        <v>92.71281499692687</v>
      </c>
    </row>
    <row r="214" spans="1:14" ht="11.25">
      <c r="A214" s="27"/>
      <c r="B214" s="83" t="s">
        <v>109</v>
      </c>
      <c r="C214" s="84"/>
      <c r="D214" s="85"/>
      <c r="E214" s="5"/>
      <c r="F214" s="6" t="s">
        <v>9</v>
      </c>
      <c r="G214" s="6" t="s">
        <v>30</v>
      </c>
      <c r="H214" s="6" t="s">
        <v>425</v>
      </c>
      <c r="I214" s="6" t="s">
        <v>110</v>
      </c>
      <c r="J214" s="8">
        <v>0</v>
      </c>
      <c r="K214" s="8">
        <v>16</v>
      </c>
      <c r="L214" s="8">
        <v>15.5</v>
      </c>
      <c r="M214" s="55">
        <f t="shared" si="15"/>
        <v>-0.5</v>
      </c>
      <c r="N214" s="57">
        <f t="shared" si="16"/>
        <v>96.875</v>
      </c>
    </row>
    <row r="215" spans="1:14" ht="25.5" customHeight="1">
      <c r="A215" s="27"/>
      <c r="B215" s="62" t="s">
        <v>87</v>
      </c>
      <c r="C215" s="63"/>
      <c r="D215" s="64"/>
      <c r="E215" s="5"/>
      <c r="F215" s="6" t="s">
        <v>9</v>
      </c>
      <c r="G215" s="6" t="s">
        <v>30</v>
      </c>
      <c r="H215" s="6" t="s">
        <v>204</v>
      </c>
      <c r="I215" s="6"/>
      <c r="J215" s="8">
        <f>J216</f>
        <v>50</v>
      </c>
      <c r="K215" s="8">
        <f>K216</f>
        <v>35</v>
      </c>
      <c r="L215" s="8">
        <f>L216</f>
        <v>3.2</v>
      </c>
      <c r="M215" s="55">
        <f t="shared" si="15"/>
        <v>-31.8</v>
      </c>
      <c r="N215" s="57">
        <f t="shared" si="16"/>
        <v>9.142857142857144</v>
      </c>
    </row>
    <row r="216" spans="1:14" ht="24.75" customHeight="1">
      <c r="A216" s="27"/>
      <c r="B216" s="62" t="s">
        <v>105</v>
      </c>
      <c r="C216" s="63"/>
      <c r="D216" s="64"/>
      <c r="E216" s="5"/>
      <c r="F216" s="6" t="s">
        <v>9</v>
      </c>
      <c r="G216" s="6" t="s">
        <v>30</v>
      </c>
      <c r="H216" s="6" t="s">
        <v>204</v>
      </c>
      <c r="I216" s="6" t="s">
        <v>106</v>
      </c>
      <c r="J216" s="8">
        <v>50</v>
      </c>
      <c r="K216" s="8">
        <v>35</v>
      </c>
      <c r="L216" s="8">
        <v>3.2</v>
      </c>
      <c r="M216" s="55">
        <f t="shared" si="15"/>
        <v>-31.8</v>
      </c>
      <c r="N216" s="57">
        <f t="shared" si="16"/>
        <v>9.142857142857144</v>
      </c>
    </row>
    <row r="217" spans="1:14" ht="22.5" customHeight="1">
      <c r="A217" s="27"/>
      <c r="B217" s="71" t="s">
        <v>100</v>
      </c>
      <c r="C217" s="72"/>
      <c r="D217" s="73"/>
      <c r="E217" s="5"/>
      <c r="F217" s="5" t="s">
        <v>9</v>
      </c>
      <c r="G217" s="5" t="s">
        <v>30</v>
      </c>
      <c r="H217" s="5" t="s">
        <v>205</v>
      </c>
      <c r="I217" s="5"/>
      <c r="J217" s="26">
        <f>J218+J224</f>
        <v>20821.2</v>
      </c>
      <c r="K217" s="26">
        <f>K218+K224</f>
        <v>21235.6</v>
      </c>
      <c r="L217" s="26">
        <f>L218+L224</f>
        <v>20908.4</v>
      </c>
      <c r="M217" s="55">
        <f t="shared" si="15"/>
        <v>-327.1999999999971</v>
      </c>
      <c r="N217" s="57">
        <f t="shared" si="16"/>
        <v>98.45919116954549</v>
      </c>
    </row>
    <row r="218" spans="1:14" ht="25.5" customHeight="1">
      <c r="A218" s="27"/>
      <c r="B218" s="62" t="s">
        <v>88</v>
      </c>
      <c r="C218" s="63"/>
      <c r="D218" s="64"/>
      <c r="E218" s="5"/>
      <c r="F218" s="6" t="s">
        <v>9</v>
      </c>
      <c r="G218" s="6" t="s">
        <v>30</v>
      </c>
      <c r="H218" s="6" t="s">
        <v>206</v>
      </c>
      <c r="I218" s="6"/>
      <c r="J218" s="8">
        <f>J221+J219+J223</f>
        <v>2358.3</v>
      </c>
      <c r="K218" s="8">
        <f>K221+K219+K223</f>
        <v>2494.7999999999997</v>
      </c>
      <c r="L218" s="8">
        <f>L221+L219+L223</f>
        <v>2470.2</v>
      </c>
      <c r="M218" s="55">
        <f t="shared" si="15"/>
        <v>-24.59999999999991</v>
      </c>
      <c r="N218" s="57">
        <f t="shared" si="16"/>
        <v>99.01394901394902</v>
      </c>
    </row>
    <row r="219" spans="1:14" ht="58.5" customHeight="1">
      <c r="A219" s="27"/>
      <c r="B219" s="62" t="s">
        <v>102</v>
      </c>
      <c r="C219" s="63"/>
      <c r="D219" s="64"/>
      <c r="E219" s="5"/>
      <c r="F219" s="6" t="s">
        <v>9</v>
      </c>
      <c r="G219" s="6" t="s">
        <v>30</v>
      </c>
      <c r="H219" s="6" t="s">
        <v>206</v>
      </c>
      <c r="I219" s="6" t="s">
        <v>103</v>
      </c>
      <c r="J219" s="8">
        <v>2076.4</v>
      </c>
      <c r="K219" s="8">
        <v>2109.7</v>
      </c>
      <c r="L219" s="8">
        <v>2103.9</v>
      </c>
      <c r="M219" s="55">
        <f t="shared" si="15"/>
        <v>-5.799999999999727</v>
      </c>
      <c r="N219" s="57">
        <f t="shared" si="16"/>
        <v>99.72507939517469</v>
      </c>
    </row>
    <row r="220" spans="1:14" ht="22.5" customHeight="1">
      <c r="A220" s="27"/>
      <c r="B220" s="62" t="s">
        <v>101</v>
      </c>
      <c r="C220" s="63"/>
      <c r="D220" s="64"/>
      <c r="E220" s="5"/>
      <c r="F220" s="6" t="s">
        <v>9</v>
      </c>
      <c r="G220" s="6" t="s">
        <v>30</v>
      </c>
      <c r="H220" s="6" t="s">
        <v>206</v>
      </c>
      <c r="I220" s="6" t="s">
        <v>58</v>
      </c>
      <c r="J220" s="8"/>
      <c r="K220" s="8"/>
      <c r="L220" s="8"/>
      <c r="M220" s="55">
        <f t="shared" si="15"/>
        <v>0</v>
      </c>
      <c r="N220" s="57">
        <v>0</v>
      </c>
    </row>
    <row r="221" spans="1:14" ht="24" customHeight="1">
      <c r="A221" s="27"/>
      <c r="B221" s="62" t="s">
        <v>266</v>
      </c>
      <c r="C221" s="63"/>
      <c r="D221" s="64"/>
      <c r="E221" s="5"/>
      <c r="F221" s="6" t="s">
        <v>9</v>
      </c>
      <c r="G221" s="6" t="s">
        <v>30</v>
      </c>
      <c r="H221" s="6" t="s">
        <v>206</v>
      </c>
      <c r="I221" s="6" t="s">
        <v>106</v>
      </c>
      <c r="J221" s="8">
        <v>280.3</v>
      </c>
      <c r="K221" s="8">
        <v>383.5</v>
      </c>
      <c r="L221" s="8">
        <v>365.2</v>
      </c>
      <c r="M221" s="55">
        <f t="shared" si="15"/>
        <v>-18.30000000000001</v>
      </c>
      <c r="N221" s="57">
        <f t="shared" si="16"/>
        <v>95.22816166883963</v>
      </c>
    </row>
    <row r="222" spans="1:14" ht="22.5" customHeight="1">
      <c r="A222" s="27"/>
      <c r="B222" s="62" t="s">
        <v>56</v>
      </c>
      <c r="C222" s="63"/>
      <c r="D222" s="64"/>
      <c r="E222" s="5"/>
      <c r="F222" s="6" t="s">
        <v>9</v>
      </c>
      <c r="G222" s="6" t="s">
        <v>30</v>
      </c>
      <c r="H222" s="6" t="s">
        <v>206</v>
      </c>
      <c r="I222" s="6" t="s">
        <v>57</v>
      </c>
      <c r="J222" s="8"/>
      <c r="K222" s="8"/>
      <c r="L222" s="8"/>
      <c r="M222" s="55">
        <f t="shared" si="15"/>
        <v>0</v>
      </c>
      <c r="N222" s="57">
        <v>0</v>
      </c>
    </row>
    <row r="223" spans="1:14" ht="11.25" customHeight="1">
      <c r="A223" s="27"/>
      <c r="B223" s="62" t="s">
        <v>109</v>
      </c>
      <c r="C223" s="63"/>
      <c r="D223" s="64"/>
      <c r="E223" s="5"/>
      <c r="F223" s="6" t="s">
        <v>9</v>
      </c>
      <c r="G223" s="6" t="s">
        <v>30</v>
      </c>
      <c r="H223" s="6" t="s">
        <v>206</v>
      </c>
      <c r="I223" s="6" t="s">
        <v>110</v>
      </c>
      <c r="J223" s="8">
        <v>1.6</v>
      </c>
      <c r="K223" s="8">
        <v>1.6</v>
      </c>
      <c r="L223" s="8">
        <v>1.1</v>
      </c>
      <c r="M223" s="55">
        <f t="shared" si="15"/>
        <v>-0.5</v>
      </c>
      <c r="N223" s="57">
        <f t="shared" si="16"/>
        <v>68.75</v>
      </c>
    </row>
    <row r="224" spans="1:14" ht="35.25" customHeight="1">
      <c r="A224" s="27"/>
      <c r="B224" s="62" t="s">
        <v>391</v>
      </c>
      <c r="C224" s="63"/>
      <c r="D224" s="64"/>
      <c r="E224" s="5"/>
      <c r="F224" s="6" t="s">
        <v>9</v>
      </c>
      <c r="G224" s="6" t="s">
        <v>30</v>
      </c>
      <c r="H224" s="6" t="s">
        <v>392</v>
      </c>
      <c r="I224" s="6"/>
      <c r="J224" s="8">
        <f>J225+J226+J227+J228</f>
        <v>18462.9</v>
      </c>
      <c r="K224" s="8">
        <f>K225+K226+K227+K228</f>
        <v>18740.8</v>
      </c>
      <c r="L224" s="8">
        <f>L225+L226+L227+L228</f>
        <v>18438.2</v>
      </c>
      <c r="M224" s="55">
        <f t="shared" si="15"/>
        <v>-302.59999999999854</v>
      </c>
      <c r="N224" s="57">
        <f t="shared" si="16"/>
        <v>98.38534107402033</v>
      </c>
    </row>
    <row r="225" spans="1:14" ht="22.5" customHeight="1">
      <c r="A225" s="27"/>
      <c r="B225" s="62" t="s">
        <v>114</v>
      </c>
      <c r="C225" s="63"/>
      <c r="D225" s="64"/>
      <c r="E225" s="5"/>
      <c r="F225" s="6" t="s">
        <v>9</v>
      </c>
      <c r="G225" s="6" t="s">
        <v>30</v>
      </c>
      <c r="H225" s="6" t="s">
        <v>392</v>
      </c>
      <c r="I225" s="6" t="s">
        <v>103</v>
      </c>
      <c r="J225" s="8">
        <v>3519.2</v>
      </c>
      <c r="K225" s="8">
        <v>3275.7</v>
      </c>
      <c r="L225" s="8">
        <v>3157</v>
      </c>
      <c r="M225" s="55">
        <f t="shared" si="15"/>
        <v>-118.69999999999982</v>
      </c>
      <c r="N225" s="57">
        <f t="shared" si="16"/>
        <v>96.37634704032726</v>
      </c>
    </row>
    <row r="226" spans="1:14" ht="36" customHeight="1">
      <c r="A226" s="27"/>
      <c r="B226" s="62" t="s">
        <v>107</v>
      </c>
      <c r="C226" s="63"/>
      <c r="D226" s="64"/>
      <c r="E226" s="5"/>
      <c r="F226" s="6" t="s">
        <v>9</v>
      </c>
      <c r="G226" s="6" t="s">
        <v>30</v>
      </c>
      <c r="H226" s="6" t="s">
        <v>392</v>
      </c>
      <c r="I226" s="6" t="s">
        <v>106</v>
      </c>
      <c r="J226" s="8">
        <v>1217.3</v>
      </c>
      <c r="K226" s="8">
        <v>1199</v>
      </c>
      <c r="L226" s="8">
        <v>1169.3</v>
      </c>
      <c r="M226" s="55">
        <f t="shared" si="15"/>
        <v>-29.700000000000045</v>
      </c>
      <c r="N226" s="57">
        <f t="shared" si="16"/>
        <v>97.5229357798165</v>
      </c>
    </row>
    <row r="227" spans="1:14" ht="11.25" customHeight="1">
      <c r="A227" s="27"/>
      <c r="B227" s="62" t="s">
        <v>80</v>
      </c>
      <c r="C227" s="63"/>
      <c r="D227" s="64"/>
      <c r="E227" s="5"/>
      <c r="F227" s="6" t="s">
        <v>9</v>
      </c>
      <c r="G227" s="6" t="s">
        <v>30</v>
      </c>
      <c r="H227" s="6" t="s">
        <v>392</v>
      </c>
      <c r="I227" s="6" t="s">
        <v>110</v>
      </c>
      <c r="J227" s="8">
        <v>36</v>
      </c>
      <c r="K227" s="8">
        <v>9.3</v>
      </c>
      <c r="L227" s="8">
        <v>9.3</v>
      </c>
      <c r="M227" s="55">
        <f t="shared" si="15"/>
        <v>0</v>
      </c>
      <c r="N227" s="57">
        <f t="shared" si="16"/>
        <v>100</v>
      </c>
    </row>
    <row r="228" spans="1:14" ht="47.25" customHeight="1">
      <c r="A228" s="27"/>
      <c r="B228" s="62" t="s">
        <v>448</v>
      </c>
      <c r="C228" s="63"/>
      <c r="D228" s="64"/>
      <c r="E228" s="5"/>
      <c r="F228" s="6" t="s">
        <v>9</v>
      </c>
      <c r="G228" s="6" t="s">
        <v>30</v>
      </c>
      <c r="H228" s="6" t="s">
        <v>550</v>
      </c>
      <c r="I228" s="6"/>
      <c r="J228" s="8">
        <f>J229</f>
        <v>13690.4</v>
      </c>
      <c r="K228" s="8">
        <f>K229</f>
        <v>14256.8</v>
      </c>
      <c r="L228" s="8">
        <f>L229</f>
        <v>14102.6</v>
      </c>
      <c r="M228" s="55">
        <f t="shared" si="15"/>
        <v>-154.1999999999989</v>
      </c>
      <c r="N228" s="57">
        <f t="shared" si="16"/>
        <v>98.91841086358792</v>
      </c>
    </row>
    <row r="229" spans="1:14" ht="25.5" customHeight="1">
      <c r="A229" s="27"/>
      <c r="B229" s="62" t="s">
        <v>114</v>
      </c>
      <c r="C229" s="63"/>
      <c r="D229" s="64"/>
      <c r="E229" s="5"/>
      <c r="F229" s="6" t="s">
        <v>9</v>
      </c>
      <c r="G229" s="6" t="s">
        <v>30</v>
      </c>
      <c r="H229" s="6" t="s">
        <v>550</v>
      </c>
      <c r="I229" s="6" t="s">
        <v>103</v>
      </c>
      <c r="J229" s="8">
        <v>13690.4</v>
      </c>
      <c r="K229" s="8">
        <v>14256.8</v>
      </c>
      <c r="L229" s="8">
        <v>14102.6</v>
      </c>
      <c r="M229" s="55">
        <f t="shared" si="15"/>
        <v>-154.1999999999989</v>
      </c>
      <c r="N229" s="57">
        <f t="shared" si="16"/>
        <v>98.91841086358792</v>
      </c>
    </row>
    <row r="230" spans="1:14" ht="24" customHeight="1">
      <c r="A230" s="27"/>
      <c r="B230" s="71" t="s">
        <v>272</v>
      </c>
      <c r="C230" s="72"/>
      <c r="D230" s="73"/>
      <c r="E230" s="5"/>
      <c r="F230" s="5" t="s">
        <v>15</v>
      </c>
      <c r="G230" s="5" t="s">
        <v>20</v>
      </c>
      <c r="H230" s="5"/>
      <c r="I230" s="5"/>
      <c r="J230" s="26">
        <f>J231</f>
        <v>2876.5</v>
      </c>
      <c r="K230" s="26">
        <f>K231</f>
        <v>2268</v>
      </c>
      <c r="L230" s="26">
        <f>L231</f>
        <v>2218.2</v>
      </c>
      <c r="M230" s="55">
        <f t="shared" si="15"/>
        <v>-49.80000000000018</v>
      </c>
      <c r="N230" s="57">
        <f t="shared" si="16"/>
        <v>97.8042328042328</v>
      </c>
    </row>
    <row r="231" spans="1:14" ht="35.25" customHeight="1">
      <c r="A231" s="27"/>
      <c r="B231" s="62" t="s">
        <v>273</v>
      </c>
      <c r="C231" s="63"/>
      <c r="D231" s="64"/>
      <c r="E231" s="5"/>
      <c r="F231" s="6" t="s">
        <v>15</v>
      </c>
      <c r="G231" s="6" t="s">
        <v>8</v>
      </c>
      <c r="H231" s="6" t="s">
        <v>393</v>
      </c>
      <c r="I231" s="6"/>
      <c r="J231" s="8">
        <f>J232+J233+J234</f>
        <v>2876.5</v>
      </c>
      <c r="K231" s="8">
        <f>K232+K233+K234</f>
        <v>2268</v>
      </c>
      <c r="L231" s="8">
        <f>L232+L233+L234</f>
        <v>2218.2</v>
      </c>
      <c r="M231" s="55">
        <f t="shared" si="15"/>
        <v>-49.80000000000018</v>
      </c>
      <c r="N231" s="57">
        <f t="shared" si="16"/>
        <v>97.8042328042328</v>
      </c>
    </row>
    <row r="232" spans="1:14" ht="57.75" customHeight="1">
      <c r="A232" s="27"/>
      <c r="B232" s="62" t="s">
        <v>102</v>
      </c>
      <c r="C232" s="63"/>
      <c r="D232" s="64"/>
      <c r="E232" s="5"/>
      <c r="F232" s="6" t="s">
        <v>15</v>
      </c>
      <c r="G232" s="6" t="s">
        <v>8</v>
      </c>
      <c r="H232" s="6" t="s">
        <v>393</v>
      </c>
      <c r="I232" s="6" t="s">
        <v>103</v>
      </c>
      <c r="J232" s="8">
        <v>2662.5</v>
      </c>
      <c r="K232" s="8">
        <v>2126.3</v>
      </c>
      <c r="L232" s="8">
        <v>2106.3</v>
      </c>
      <c r="M232" s="55">
        <f t="shared" si="15"/>
        <v>-20</v>
      </c>
      <c r="N232" s="57">
        <f t="shared" si="16"/>
        <v>99.05939895593283</v>
      </c>
    </row>
    <row r="233" spans="1:14" ht="25.5" customHeight="1">
      <c r="A233" s="27"/>
      <c r="B233" s="62" t="s">
        <v>266</v>
      </c>
      <c r="C233" s="63"/>
      <c r="D233" s="64"/>
      <c r="E233" s="5"/>
      <c r="F233" s="6" t="s">
        <v>15</v>
      </c>
      <c r="G233" s="6" t="s">
        <v>8</v>
      </c>
      <c r="H233" s="6" t="s">
        <v>393</v>
      </c>
      <c r="I233" s="6" t="s">
        <v>106</v>
      </c>
      <c r="J233" s="8">
        <v>212.4</v>
      </c>
      <c r="K233" s="8">
        <v>140</v>
      </c>
      <c r="L233" s="8">
        <v>110.2</v>
      </c>
      <c r="M233" s="55">
        <f t="shared" si="15"/>
        <v>-29.799999999999997</v>
      </c>
      <c r="N233" s="57">
        <f t="shared" si="16"/>
        <v>78.71428571428572</v>
      </c>
    </row>
    <row r="234" spans="1:14" ht="11.25" customHeight="1">
      <c r="A234" s="27"/>
      <c r="B234" s="62" t="s">
        <v>109</v>
      </c>
      <c r="C234" s="63"/>
      <c r="D234" s="64"/>
      <c r="E234" s="5"/>
      <c r="F234" s="6" t="s">
        <v>15</v>
      </c>
      <c r="G234" s="6" t="s">
        <v>8</v>
      </c>
      <c r="H234" s="6" t="s">
        <v>393</v>
      </c>
      <c r="I234" s="6" t="s">
        <v>110</v>
      </c>
      <c r="J234" s="8">
        <v>1.6</v>
      </c>
      <c r="K234" s="8">
        <v>1.7</v>
      </c>
      <c r="L234" s="8">
        <v>1.7</v>
      </c>
      <c r="M234" s="55">
        <f t="shared" si="15"/>
        <v>0</v>
      </c>
      <c r="N234" s="57">
        <f t="shared" si="16"/>
        <v>99.99999999999999</v>
      </c>
    </row>
    <row r="235" spans="1:14" ht="11.25" customHeight="1">
      <c r="A235" s="27"/>
      <c r="B235" s="71" t="s">
        <v>25</v>
      </c>
      <c r="C235" s="72"/>
      <c r="D235" s="73"/>
      <c r="E235" s="5"/>
      <c r="F235" s="5" t="s">
        <v>10</v>
      </c>
      <c r="G235" s="5" t="s">
        <v>20</v>
      </c>
      <c r="H235" s="6"/>
      <c r="I235" s="6"/>
      <c r="J235" s="26">
        <f>J239+J242+J249</f>
        <v>5660</v>
      </c>
      <c r="K235" s="26">
        <f>K239+K242+K249+K236</f>
        <v>98328.9</v>
      </c>
      <c r="L235" s="26">
        <f>L239+L242+L249+L236</f>
        <v>27048.5</v>
      </c>
      <c r="M235" s="55">
        <f t="shared" si="15"/>
        <v>-71280.4</v>
      </c>
      <c r="N235" s="57">
        <f t="shared" si="16"/>
        <v>27.508189352265713</v>
      </c>
    </row>
    <row r="236" spans="1:14" ht="11.25" customHeight="1">
      <c r="A236" s="27"/>
      <c r="B236" s="71" t="s">
        <v>478</v>
      </c>
      <c r="C236" s="72"/>
      <c r="D236" s="73"/>
      <c r="E236" s="5"/>
      <c r="F236" s="5" t="s">
        <v>10</v>
      </c>
      <c r="G236" s="5" t="s">
        <v>14</v>
      </c>
      <c r="H236" s="6"/>
      <c r="I236" s="6"/>
      <c r="J236" s="26">
        <v>0</v>
      </c>
      <c r="K236" s="26">
        <f>K237</f>
        <v>30686.5</v>
      </c>
      <c r="L236" s="26">
        <f>L237</f>
        <v>21740.3</v>
      </c>
      <c r="M236" s="55">
        <f t="shared" si="15"/>
        <v>-8946.2</v>
      </c>
      <c r="N236" s="57">
        <f t="shared" si="16"/>
        <v>70.84646342854349</v>
      </c>
    </row>
    <row r="237" spans="1:14" ht="22.5" customHeight="1">
      <c r="A237" s="27"/>
      <c r="B237" s="62" t="s">
        <v>479</v>
      </c>
      <c r="C237" s="63"/>
      <c r="D237" s="64"/>
      <c r="E237" s="5"/>
      <c r="F237" s="5" t="s">
        <v>10</v>
      </c>
      <c r="G237" s="5" t="s">
        <v>14</v>
      </c>
      <c r="H237" s="6" t="s">
        <v>467</v>
      </c>
      <c r="I237" s="6"/>
      <c r="J237" s="26">
        <v>0</v>
      </c>
      <c r="K237" s="8">
        <f>K238</f>
        <v>30686.5</v>
      </c>
      <c r="L237" s="8">
        <f>L238</f>
        <v>21740.3</v>
      </c>
      <c r="M237" s="55">
        <f t="shared" si="15"/>
        <v>-8946.2</v>
      </c>
      <c r="N237" s="57">
        <f t="shared" si="16"/>
        <v>70.84646342854349</v>
      </c>
    </row>
    <row r="238" spans="1:14" ht="36.75" customHeight="1">
      <c r="A238" s="27"/>
      <c r="B238" s="62" t="s">
        <v>107</v>
      </c>
      <c r="C238" s="63"/>
      <c r="D238" s="64"/>
      <c r="E238" s="5"/>
      <c r="F238" s="5" t="s">
        <v>10</v>
      </c>
      <c r="G238" s="5" t="s">
        <v>14</v>
      </c>
      <c r="H238" s="6" t="s">
        <v>467</v>
      </c>
      <c r="I238" s="6" t="s">
        <v>106</v>
      </c>
      <c r="J238" s="26">
        <v>0</v>
      </c>
      <c r="K238" s="8">
        <v>30686.5</v>
      </c>
      <c r="L238" s="8">
        <v>21740.3</v>
      </c>
      <c r="M238" s="55">
        <f t="shared" si="15"/>
        <v>-8946.2</v>
      </c>
      <c r="N238" s="57">
        <f t="shared" si="16"/>
        <v>70.84646342854349</v>
      </c>
    </row>
    <row r="239" spans="1:14" ht="11.25">
      <c r="A239" s="27"/>
      <c r="B239" s="71" t="s">
        <v>306</v>
      </c>
      <c r="C239" s="72"/>
      <c r="D239" s="73"/>
      <c r="E239" s="5"/>
      <c r="F239" s="5" t="s">
        <v>10</v>
      </c>
      <c r="G239" s="5" t="s">
        <v>13</v>
      </c>
      <c r="H239" s="5"/>
      <c r="I239" s="5"/>
      <c r="J239" s="26">
        <f aca="true" t="shared" si="17" ref="J239:L240">J240</f>
        <v>900</v>
      </c>
      <c r="K239" s="26">
        <f t="shared" si="17"/>
        <v>699</v>
      </c>
      <c r="L239" s="26">
        <f t="shared" si="17"/>
        <v>699</v>
      </c>
      <c r="M239" s="55">
        <f t="shared" si="15"/>
        <v>0</v>
      </c>
      <c r="N239" s="57">
        <f t="shared" si="16"/>
        <v>100</v>
      </c>
    </row>
    <row r="240" spans="1:14" ht="24" customHeight="1">
      <c r="A240" s="27"/>
      <c r="B240" s="62" t="s">
        <v>307</v>
      </c>
      <c r="C240" s="63"/>
      <c r="D240" s="64"/>
      <c r="E240" s="5"/>
      <c r="F240" s="6" t="s">
        <v>10</v>
      </c>
      <c r="G240" s="6" t="s">
        <v>13</v>
      </c>
      <c r="H240" s="6" t="s">
        <v>308</v>
      </c>
      <c r="I240" s="6"/>
      <c r="J240" s="8">
        <f t="shared" si="17"/>
        <v>900</v>
      </c>
      <c r="K240" s="8">
        <f t="shared" si="17"/>
        <v>699</v>
      </c>
      <c r="L240" s="8">
        <f t="shared" si="17"/>
        <v>699</v>
      </c>
      <c r="M240" s="55">
        <f t="shared" si="15"/>
        <v>0</v>
      </c>
      <c r="N240" s="57">
        <f t="shared" si="16"/>
        <v>100</v>
      </c>
    </row>
    <row r="241" spans="1:14" ht="11.25" customHeight="1">
      <c r="A241" s="27"/>
      <c r="B241" s="62" t="s">
        <v>109</v>
      </c>
      <c r="C241" s="63"/>
      <c r="D241" s="64"/>
      <c r="E241" s="5"/>
      <c r="F241" s="6" t="s">
        <v>10</v>
      </c>
      <c r="G241" s="6" t="s">
        <v>13</v>
      </c>
      <c r="H241" s="6" t="s">
        <v>308</v>
      </c>
      <c r="I241" s="6" t="s">
        <v>110</v>
      </c>
      <c r="J241" s="8">
        <v>900</v>
      </c>
      <c r="K241" s="8">
        <v>699</v>
      </c>
      <c r="L241" s="8">
        <v>699</v>
      </c>
      <c r="M241" s="55">
        <f t="shared" si="15"/>
        <v>0</v>
      </c>
      <c r="N241" s="57">
        <f t="shared" si="16"/>
        <v>100</v>
      </c>
    </row>
    <row r="242" spans="1:14" ht="11.25" customHeight="1">
      <c r="A242" s="27"/>
      <c r="B242" s="71" t="s">
        <v>280</v>
      </c>
      <c r="C242" s="72"/>
      <c r="D242" s="73"/>
      <c r="E242" s="5"/>
      <c r="F242" s="5" t="s">
        <v>10</v>
      </c>
      <c r="G242" s="5" t="s">
        <v>8</v>
      </c>
      <c r="H242" s="5"/>
      <c r="I242" s="5"/>
      <c r="J242" s="26">
        <f>J245+J247</f>
        <v>4610</v>
      </c>
      <c r="K242" s="26">
        <f>K245+K247+K243</f>
        <v>66920.4</v>
      </c>
      <c r="L242" s="26">
        <f>L245+L247+L243</f>
        <v>4586.2</v>
      </c>
      <c r="M242" s="55">
        <f t="shared" si="15"/>
        <v>-62334.2</v>
      </c>
      <c r="N242" s="57">
        <f t="shared" si="16"/>
        <v>6.853216657401928</v>
      </c>
    </row>
    <row r="243" spans="1:14" ht="48" customHeight="1">
      <c r="A243" s="27"/>
      <c r="B243" s="62" t="s">
        <v>481</v>
      </c>
      <c r="C243" s="63"/>
      <c r="D243" s="64"/>
      <c r="E243" s="5"/>
      <c r="F243" s="6" t="s">
        <v>10</v>
      </c>
      <c r="G243" s="6" t="s">
        <v>8</v>
      </c>
      <c r="H243" s="6" t="s">
        <v>480</v>
      </c>
      <c r="I243" s="5"/>
      <c r="J243" s="8">
        <v>0</v>
      </c>
      <c r="K243" s="8">
        <f>K244</f>
        <v>62000</v>
      </c>
      <c r="L243" s="8">
        <f>L244</f>
        <v>0</v>
      </c>
      <c r="M243" s="55">
        <f t="shared" si="15"/>
        <v>-62000</v>
      </c>
      <c r="N243" s="57">
        <f t="shared" si="16"/>
        <v>0</v>
      </c>
    </row>
    <row r="244" spans="1:14" ht="11.25" customHeight="1">
      <c r="A244" s="27"/>
      <c r="B244" s="62" t="s">
        <v>482</v>
      </c>
      <c r="C244" s="63"/>
      <c r="D244" s="64"/>
      <c r="E244" s="5"/>
      <c r="F244" s="6" t="s">
        <v>10</v>
      </c>
      <c r="G244" s="6" t="s">
        <v>8</v>
      </c>
      <c r="H244" s="6" t="s">
        <v>480</v>
      </c>
      <c r="I244" s="6" t="s">
        <v>23</v>
      </c>
      <c r="J244" s="8">
        <v>0</v>
      </c>
      <c r="K244" s="8">
        <v>62000</v>
      </c>
      <c r="L244" s="8">
        <v>0</v>
      </c>
      <c r="M244" s="55">
        <f t="shared" si="15"/>
        <v>-62000</v>
      </c>
      <c r="N244" s="57">
        <f t="shared" si="16"/>
        <v>0</v>
      </c>
    </row>
    <row r="245" spans="1:14" ht="34.5" customHeight="1">
      <c r="A245" s="27"/>
      <c r="B245" s="62" t="s">
        <v>422</v>
      </c>
      <c r="C245" s="63"/>
      <c r="D245" s="64"/>
      <c r="E245" s="5"/>
      <c r="F245" s="6" t="s">
        <v>10</v>
      </c>
      <c r="G245" s="6" t="s">
        <v>8</v>
      </c>
      <c r="H245" s="6" t="s">
        <v>421</v>
      </c>
      <c r="I245" s="6"/>
      <c r="J245" s="8">
        <f>J246</f>
        <v>1200</v>
      </c>
      <c r="K245" s="8">
        <f>K246</f>
        <v>1200</v>
      </c>
      <c r="L245" s="8">
        <f>L246</f>
        <v>944.3</v>
      </c>
      <c r="M245" s="55">
        <f t="shared" si="15"/>
        <v>-255.70000000000005</v>
      </c>
      <c r="N245" s="57">
        <f t="shared" si="16"/>
        <v>78.69166666666666</v>
      </c>
    </row>
    <row r="246" spans="1:14" ht="57.75" customHeight="1">
      <c r="A246" s="27"/>
      <c r="B246" s="62" t="s">
        <v>377</v>
      </c>
      <c r="C246" s="63"/>
      <c r="D246" s="64"/>
      <c r="E246" s="5"/>
      <c r="F246" s="6" t="s">
        <v>10</v>
      </c>
      <c r="G246" s="6" t="s">
        <v>8</v>
      </c>
      <c r="H246" s="6" t="s">
        <v>421</v>
      </c>
      <c r="I246" s="6" t="s">
        <v>106</v>
      </c>
      <c r="J246" s="8">
        <v>1200</v>
      </c>
      <c r="K246" s="8">
        <v>1200</v>
      </c>
      <c r="L246" s="8">
        <v>944.3</v>
      </c>
      <c r="M246" s="55">
        <f t="shared" si="15"/>
        <v>-255.70000000000005</v>
      </c>
      <c r="N246" s="57">
        <f t="shared" si="16"/>
        <v>78.69166666666666</v>
      </c>
    </row>
    <row r="247" spans="1:14" ht="78.75" customHeight="1">
      <c r="A247" s="27"/>
      <c r="B247" s="80" t="s">
        <v>443</v>
      </c>
      <c r="C247" s="81"/>
      <c r="D247" s="82"/>
      <c r="E247" s="5"/>
      <c r="F247" s="6" t="s">
        <v>10</v>
      </c>
      <c r="G247" s="6" t="s">
        <v>8</v>
      </c>
      <c r="H247" s="6" t="s">
        <v>423</v>
      </c>
      <c r="I247" s="6"/>
      <c r="J247" s="8">
        <f>J248</f>
        <v>3410</v>
      </c>
      <c r="K247" s="8">
        <f>K248</f>
        <v>3720.4</v>
      </c>
      <c r="L247" s="8">
        <f>L248</f>
        <v>3641.9</v>
      </c>
      <c r="M247" s="55">
        <f t="shared" si="15"/>
        <v>-78.5</v>
      </c>
      <c r="N247" s="57">
        <f t="shared" si="16"/>
        <v>97.89001182668531</v>
      </c>
    </row>
    <row r="248" spans="1:14" ht="91.5" customHeight="1">
      <c r="A248" s="27"/>
      <c r="B248" s="80" t="s">
        <v>442</v>
      </c>
      <c r="C248" s="81"/>
      <c r="D248" s="82"/>
      <c r="E248" s="5"/>
      <c r="F248" s="6" t="s">
        <v>10</v>
      </c>
      <c r="G248" s="6" t="s">
        <v>8</v>
      </c>
      <c r="H248" s="6" t="s">
        <v>423</v>
      </c>
      <c r="I248" s="6" t="s">
        <v>106</v>
      </c>
      <c r="J248" s="8">
        <v>3410</v>
      </c>
      <c r="K248" s="8">
        <v>3720.4</v>
      </c>
      <c r="L248" s="8">
        <v>3641.9</v>
      </c>
      <c r="M248" s="55">
        <f t="shared" si="15"/>
        <v>-78.5</v>
      </c>
      <c r="N248" s="57">
        <f t="shared" si="16"/>
        <v>97.89001182668531</v>
      </c>
    </row>
    <row r="249" spans="1:14" ht="11.25">
      <c r="A249" s="27"/>
      <c r="B249" s="71" t="s">
        <v>26</v>
      </c>
      <c r="C249" s="72"/>
      <c r="D249" s="73"/>
      <c r="E249" s="5"/>
      <c r="F249" s="5" t="s">
        <v>10</v>
      </c>
      <c r="G249" s="5" t="s">
        <v>21</v>
      </c>
      <c r="H249" s="5"/>
      <c r="I249" s="5"/>
      <c r="J249" s="26">
        <f aca="true" t="shared" si="18" ref="J249:L250">J250</f>
        <v>150</v>
      </c>
      <c r="K249" s="26">
        <f t="shared" si="18"/>
        <v>23</v>
      </c>
      <c r="L249" s="26">
        <f t="shared" si="18"/>
        <v>23</v>
      </c>
      <c r="M249" s="55">
        <f t="shared" si="15"/>
        <v>0</v>
      </c>
      <c r="N249" s="57">
        <f t="shared" si="16"/>
        <v>100</v>
      </c>
    </row>
    <row r="250" spans="1:14" ht="45" customHeight="1">
      <c r="A250" s="27"/>
      <c r="B250" s="62" t="s">
        <v>339</v>
      </c>
      <c r="C250" s="63"/>
      <c r="D250" s="64"/>
      <c r="E250" s="5"/>
      <c r="F250" s="6" t="s">
        <v>10</v>
      </c>
      <c r="G250" s="6" t="s">
        <v>21</v>
      </c>
      <c r="H250" s="6" t="s">
        <v>340</v>
      </c>
      <c r="I250" s="6"/>
      <c r="J250" s="8">
        <f t="shared" si="18"/>
        <v>150</v>
      </c>
      <c r="K250" s="8">
        <f t="shared" si="18"/>
        <v>23</v>
      </c>
      <c r="L250" s="8">
        <f t="shared" si="18"/>
        <v>23</v>
      </c>
      <c r="M250" s="55">
        <f t="shared" si="15"/>
        <v>0</v>
      </c>
      <c r="N250" s="57">
        <f t="shared" si="16"/>
        <v>100</v>
      </c>
    </row>
    <row r="251" spans="1:14" ht="24.75" customHeight="1">
      <c r="A251" s="27"/>
      <c r="B251" s="62" t="s">
        <v>266</v>
      </c>
      <c r="C251" s="63"/>
      <c r="D251" s="64"/>
      <c r="E251" s="5"/>
      <c r="F251" s="6" t="s">
        <v>10</v>
      </c>
      <c r="G251" s="6" t="s">
        <v>21</v>
      </c>
      <c r="H251" s="6" t="s">
        <v>340</v>
      </c>
      <c r="I251" s="6" t="s">
        <v>106</v>
      </c>
      <c r="J251" s="8">
        <v>150</v>
      </c>
      <c r="K251" s="8">
        <v>23</v>
      </c>
      <c r="L251" s="8">
        <v>23</v>
      </c>
      <c r="M251" s="55">
        <f t="shared" si="15"/>
        <v>0</v>
      </c>
      <c r="N251" s="57">
        <f t="shared" si="16"/>
        <v>100</v>
      </c>
    </row>
    <row r="252" spans="1:14" ht="11.25">
      <c r="A252" s="27"/>
      <c r="B252" s="71" t="s">
        <v>27</v>
      </c>
      <c r="C252" s="72"/>
      <c r="D252" s="73"/>
      <c r="E252" s="5"/>
      <c r="F252" s="5" t="s">
        <v>28</v>
      </c>
      <c r="G252" s="5" t="s">
        <v>20</v>
      </c>
      <c r="H252" s="6"/>
      <c r="I252" s="6"/>
      <c r="J252" s="26">
        <f>J263+J265+J253</f>
        <v>17998.7</v>
      </c>
      <c r="K252" s="26">
        <f>K253+K262</f>
        <v>33682.3</v>
      </c>
      <c r="L252" s="26">
        <f>L253+L262</f>
        <v>32697</v>
      </c>
      <c r="M252" s="55">
        <f t="shared" si="15"/>
        <v>-985.3000000000029</v>
      </c>
      <c r="N252" s="57">
        <f t="shared" si="16"/>
        <v>97.07472470704197</v>
      </c>
    </row>
    <row r="253" spans="1:14" ht="11.25">
      <c r="A253" s="27"/>
      <c r="B253" s="62" t="s">
        <v>430</v>
      </c>
      <c r="C253" s="63"/>
      <c r="D253" s="64"/>
      <c r="E253" s="6"/>
      <c r="F253" s="5" t="s">
        <v>28</v>
      </c>
      <c r="G253" s="5" t="s">
        <v>12</v>
      </c>
      <c r="H253" s="6"/>
      <c r="I253" s="6"/>
      <c r="J253" s="26">
        <f>J254+J255</f>
        <v>13045.5</v>
      </c>
      <c r="K253" s="26">
        <f>K254++K256+K255+K257+K258+K259+K260+K261</f>
        <v>29128.5</v>
      </c>
      <c r="L253" s="26">
        <f>L254++L256+L255+L257+L258+L259+L260+L261</f>
        <v>28143.2</v>
      </c>
      <c r="M253" s="55">
        <f t="shared" si="15"/>
        <v>-985.2999999999993</v>
      </c>
      <c r="N253" s="57">
        <f t="shared" si="16"/>
        <v>96.61740220059392</v>
      </c>
    </row>
    <row r="254" spans="1:14" ht="46.5" customHeight="1">
      <c r="A254" s="27"/>
      <c r="B254" s="62" t="s">
        <v>436</v>
      </c>
      <c r="C254" s="63"/>
      <c r="D254" s="64"/>
      <c r="E254" s="5"/>
      <c r="F254" s="6" t="s">
        <v>28</v>
      </c>
      <c r="G254" s="6" t="s">
        <v>12</v>
      </c>
      <c r="H254" s="6" t="s">
        <v>431</v>
      </c>
      <c r="I254" s="6" t="s">
        <v>23</v>
      </c>
      <c r="J254" s="8">
        <v>1320.3</v>
      </c>
      <c r="K254" s="8">
        <v>0</v>
      </c>
      <c r="L254" s="8">
        <v>0</v>
      </c>
      <c r="M254" s="55">
        <f t="shared" si="15"/>
        <v>0</v>
      </c>
      <c r="N254" s="57">
        <v>0</v>
      </c>
    </row>
    <row r="255" spans="1:14" ht="57" customHeight="1">
      <c r="A255" s="27"/>
      <c r="B255" s="62" t="s">
        <v>437</v>
      </c>
      <c r="C255" s="63"/>
      <c r="D255" s="64"/>
      <c r="E255" s="5"/>
      <c r="F255" s="6" t="s">
        <v>28</v>
      </c>
      <c r="G255" s="6" t="s">
        <v>12</v>
      </c>
      <c r="H255" s="6" t="s">
        <v>432</v>
      </c>
      <c r="I255" s="6" t="s">
        <v>23</v>
      </c>
      <c r="J255" s="8">
        <v>11725.2</v>
      </c>
      <c r="K255" s="8">
        <v>0</v>
      </c>
      <c r="L255" s="8">
        <v>0</v>
      </c>
      <c r="M255" s="55">
        <f t="shared" si="15"/>
        <v>0</v>
      </c>
      <c r="N255" s="57">
        <v>0</v>
      </c>
    </row>
    <row r="256" spans="1:14" ht="33.75" customHeight="1">
      <c r="A256" s="27"/>
      <c r="B256" s="62" t="s">
        <v>484</v>
      </c>
      <c r="C256" s="63"/>
      <c r="D256" s="64"/>
      <c r="E256" s="5"/>
      <c r="F256" s="6" t="s">
        <v>28</v>
      </c>
      <c r="G256" s="6" t="s">
        <v>12</v>
      </c>
      <c r="H256" s="6" t="s">
        <v>483</v>
      </c>
      <c r="I256" s="6" t="s">
        <v>130</v>
      </c>
      <c r="J256" s="8">
        <v>0</v>
      </c>
      <c r="K256" s="8">
        <v>1043.7</v>
      </c>
      <c r="L256" s="8">
        <v>996.6</v>
      </c>
      <c r="M256" s="55">
        <f t="shared" si="15"/>
        <v>-47.10000000000002</v>
      </c>
      <c r="N256" s="57">
        <f t="shared" si="16"/>
        <v>95.48720896809427</v>
      </c>
    </row>
    <row r="257" spans="1:14" ht="45" customHeight="1">
      <c r="A257" s="27"/>
      <c r="B257" s="62" t="s">
        <v>486</v>
      </c>
      <c r="C257" s="63"/>
      <c r="D257" s="64"/>
      <c r="E257" s="5"/>
      <c r="F257" s="6" t="s">
        <v>28</v>
      </c>
      <c r="G257" s="6" t="s">
        <v>12</v>
      </c>
      <c r="H257" s="6" t="s">
        <v>485</v>
      </c>
      <c r="I257" s="6" t="s">
        <v>130</v>
      </c>
      <c r="J257" s="8">
        <v>0</v>
      </c>
      <c r="K257" s="8">
        <v>10932.1</v>
      </c>
      <c r="L257" s="8">
        <v>10923.2</v>
      </c>
      <c r="M257" s="55">
        <f t="shared" si="15"/>
        <v>-8.899999999999636</v>
      </c>
      <c r="N257" s="57">
        <f t="shared" si="16"/>
        <v>99.91858837734745</v>
      </c>
    </row>
    <row r="258" spans="1:14" ht="45" customHeight="1">
      <c r="A258" s="27"/>
      <c r="B258" s="62" t="s">
        <v>488</v>
      </c>
      <c r="C258" s="63"/>
      <c r="D258" s="64"/>
      <c r="E258" s="5"/>
      <c r="F258" s="6" t="s">
        <v>28</v>
      </c>
      <c r="G258" s="6" t="s">
        <v>12</v>
      </c>
      <c r="H258" s="6" t="s">
        <v>487</v>
      </c>
      <c r="I258" s="6" t="s">
        <v>130</v>
      </c>
      <c r="J258" s="8">
        <v>0</v>
      </c>
      <c r="K258" s="8">
        <v>2345</v>
      </c>
      <c r="L258" s="8">
        <v>1927.6</v>
      </c>
      <c r="M258" s="55">
        <f t="shared" si="15"/>
        <v>-417.4000000000001</v>
      </c>
      <c r="N258" s="57">
        <f t="shared" si="16"/>
        <v>82.2004264392324</v>
      </c>
    </row>
    <row r="259" spans="1:14" ht="56.25" customHeight="1">
      <c r="A259" s="27"/>
      <c r="B259" s="62" t="s">
        <v>490</v>
      </c>
      <c r="C259" s="63"/>
      <c r="D259" s="64"/>
      <c r="E259" s="5"/>
      <c r="F259" s="6" t="s">
        <v>28</v>
      </c>
      <c r="G259" s="6" t="s">
        <v>12</v>
      </c>
      <c r="H259" s="6" t="s">
        <v>489</v>
      </c>
      <c r="I259" s="6" t="s">
        <v>130</v>
      </c>
      <c r="J259" s="8">
        <v>0</v>
      </c>
      <c r="K259" s="8">
        <v>141.7</v>
      </c>
      <c r="L259" s="8">
        <v>141.7</v>
      </c>
      <c r="M259" s="55">
        <f t="shared" si="15"/>
        <v>0</v>
      </c>
      <c r="N259" s="57">
        <f t="shared" si="16"/>
        <v>100</v>
      </c>
    </row>
    <row r="260" spans="1:14" ht="24" customHeight="1">
      <c r="A260" s="27"/>
      <c r="B260" s="62" t="s">
        <v>492</v>
      </c>
      <c r="C260" s="63"/>
      <c r="D260" s="64"/>
      <c r="E260" s="5"/>
      <c r="F260" s="6" t="s">
        <v>28</v>
      </c>
      <c r="G260" s="6" t="s">
        <v>12</v>
      </c>
      <c r="H260" s="6" t="s">
        <v>493</v>
      </c>
      <c r="I260" s="6" t="s">
        <v>23</v>
      </c>
      <c r="J260" s="8">
        <v>0</v>
      </c>
      <c r="K260" s="8">
        <v>3500</v>
      </c>
      <c r="L260" s="8">
        <v>3497.3</v>
      </c>
      <c r="M260" s="55">
        <f t="shared" si="15"/>
        <v>-2.699999999999818</v>
      </c>
      <c r="N260" s="57">
        <f t="shared" si="16"/>
        <v>99.92285714285715</v>
      </c>
    </row>
    <row r="261" spans="1:14" ht="24" customHeight="1">
      <c r="A261" s="27"/>
      <c r="B261" s="62" t="s">
        <v>494</v>
      </c>
      <c r="C261" s="63"/>
      <c r="D261" s="64"/>
      <c r="E261" s="5"/>
      <c r="F261" s="6" t="s">
        <v>28</v>
      </c>
      <c r="G261" s="6" t="s">
        <v>12</v>
      </c>
      <c r="H261" s="6" t="s">
        <v>551</v>
      </c>
      <c r="I261" s="6" t="s">
        <v>23</v>
      </c>
      <c r="J261" s="8">
        <v>0</v>
      </c>
      <c r="K261" s="8">
        <v>11166</v>
      </c>
      <c r="L261" s="8">
        <v>10656.8</v>
      </c>
      <c r="M261" s="55">
        <f t="shared" si="15"/>
        <v>-509.2000000000007</v>
      </c>
      <c r="N261" s="57">
        <f t="shared" si="16"/>
        <v>95.43972774493999</v>
      </c>
    </row>
    <row r="262" spans="1:14" ht="11.25">
      <c r="A262" s="27"/>
      <c r="B262" s="71" t="s">
        <v>332</v>
      </c>
      <c r="C262" s="72"/>
      <c r="D262" s="73"/>
      <c r="E262" s="5"/>
      <c r="F262" s="5" t="s">
        <v>28</v>
      </c>
      <c r="G262" s="5" t="s">
        <v>15</v>
      </c>
      <c r="H262" s="5"/>
      <c r="I262" s="5"/>
      <c r="J262" s="26">
        <f>J263+J265</f>
        <v>4953.2</v>
      </c>
      <c r="K262" s="26">
        <f>K263+K265</f>
        <v>4553.8</v>
      </c>
      <c r="L262" s="26">
        <f>L263+L265</f>
        <v>4553.8</v>
      </c>
      <c r="M262" s="55">
        <f t="shared" si="15"/>
        <v>0</v>
      </c>
      <c r="N262" s="57">
        <f t="shared" si="16"/>
        <v>100</v>
      </c>
    </row>
    <row r="263" spans="1:14" ht="57.75" customHeight="1">
      <c r="A263" s="27"/>
      <c r="B263" s="62" t="s">
        <v>491</v>
      </c>
      <c r="C263" s="63"/>
      <c r="D263" s="64"/>
      <c r="E263" s="6"/>
      <c r="F263" s="6" t="s">
        <v>28</v>
      </c>
      <c r="G263" s="6" t="s">
        <v>15</v>
      </c>
      <c r="H263" s="48" t="s">
        <v>394</v>
      </c>
      <c r="I263" s="6"/>
      <c r="J263" s="8">
        <f>J264</f>
        <v>407.7</v>
      </c>
      <c r="K263" s="8">
        <f>K264</f>
        <v>8.3</v>
      </c>
      <c r="L263" s="8">
        <f>L264</f>
        <v>8.3</v>
      </c>
      <c r="M263" s="55">
        <f t="shared" si="15"/>
        <v>0</v>
      </c>
      <c r="N263" s="57">
        <f t="shared" si="16"/>
        <v>100</v>
      </c>
    </row>
    <row r="264" spans="1:14" ht="12.75" customHeight="1">
      <c r="A264" s="27"/>
      <c r="B264" s="62" t="s">
        <v>113</v>
      </c>
      <c r="C264" s="63"/>
      <c r="D264" s="64"/>
      <c r="E264" s="5"/>
      <c r="F264" s="6" t="s">
        <v>28</v>
      </c>
      <c r="G264" s="6" t="s">
        <v>15</v>
      </c>
      <c r="H264" s="48" t="s">
        <v>394</v>
      </c>
      <c r="I264" s="6" t="s">
        <v>23</v>
      </c>
      <c r="J264" s="8">
        <v>407.7</v>
      </c>
      <c r="K264" s="8">
        <v>8.3</v>
      </c>
      <c r="L264" s="8">
        <v>8.3</v>
      </c>
      <c r="M264" s="55">
        <f t="shared" si="15"/>
        <v>0</v>
      </c>
      <c r="N264" s="57">
        <f t="shared" si="16"/>
        <v>100</v>
      </c>
    </row>
    <row r="265" spans="1:14" ht="24" customHeight="1">
      <c r="A265" s="27"/>
      <c r="B265" s="68" t="s">
        <v>428</v>
      </c>
      <c r="C265" s="69"/>
      <c r="D265" s="70"/>
      <c r="E265" s="5"/>
      <c r="F265" s="6" t="s">
        <v>28</v>
      </c>
      <c r="G265" s="6" t="s">
        <v>15</v>
      </c>
      <c r="H265" s="48" t="s">
        <v>429</v>
      </c>
      <c r="I265" s="6"/>
      <c r="J265" s="8">
        <f>J266</f>
        <v>4545.5</v>
      </c>
      <c r="K265" s="8">
        <f>K266</f>
        <v>4545.5</v>
      </c>
      <c r="L265" s="8">
        <f>L266</f>
        <v>4545.5</v>
      </c>
      <c r="M265" s="55">
        <f t="shared" si="15"/>
        <v>0</v>
      </c>
      <c r="N265" s="57">
        <f t="shared" si="16"/>
        <v>100</v>
      </c>
    </row>
    <row r="266" spans="1:14" ht="12.75" customHeight="1">
      <c r="A266" s="27"/>
      <c r="B266" s="62" t="s">
        <v>113</v>
      </c>
      <c r="C266" s="63"/>
      <c r="D266" s="64"/>
      <c r="E266" s="5"/>
      <c r="F266" s="6" t="s">
        <v>28</v>
      </c>
      <c r="G266" s="6" t="s">
        <v>15</v>
      </c>
      <c r="H266" s="48" t="s">
        <v>429</v>
      </c>
      <c r="I266" s="6" t="s">
        <v>23</v>
      </c>
      <c r="J266" s="8">
        <v>4545.5</v>
      </c>
      <c r="K266" s="8">
        <v>4545.5</v>
      </c>
      <c r="L266" s="8">
        <v>4545.5</v>
      </c>
      <c r="M266" s="55">
        <f t="shared" si="15"/>
        <v>0</v>
      </c>
      <c r="N266" s="57">
        <f t="shared" si="16"/>
        <v>100</v>
      </c>
    </row>
    <row r="267" spans="1:14" ht="12.75" customHeight="1">
      <c r="A267" s="27"/>
      <c r="B267" s="71" t="s">
        <v>279</v>
      </c>
      <c r="C267" s="72"/>
      <c r="D267" s="73"/>
      <c r="E267" s="5"/>
      <c r="F267" s="5" t="s">
        <v>11</v>
      </c>
      <c r="G267" s="5" t="s">
        <v>20</v>
      </c>
      <c r="H267" s="42"/>
      <c r="I267" s="6"/>
      <c r="J267" s="8">
        <f>J268</f>
        <v>248.2</v>
      </c>
      <c r="K267" s="8">
        <f>K268</f>
        <v>0</v>
      </c>
      <c r="L267" s="8">
        <f>L268</f>
        <v>0</v>
      </c>
      <c r="M267" s="55">
        <f t="shared" si="15"/>
        <v>0</v>
      </c>
      <c r="N267" s="57">
        <v>0</v>
      </c>
    </row>
    <row r="268" spans="1:14" ht="12.75" customHeight="1">
      <c r="A268" s="27"/>
      <c r="B268" s="71" t="s">
        <v>279</v>
      </c>
      <c r="C268" s="72"/>
      <c r="D268" s="73"/>
      <c r="E268" s="5"/>
      <c r="F268" s="5" t="s">
        <v>11</v>
      </c>
      <c r="G268" s="5" t="s">
        <v>11</v>
      </c>
      <c r="H268" s="42"/>
      <c r="I268" s="6"/>
      <c r="J268" s="8">
        <f>J269+J271+J273</f>
        <v>248.2</v>
      </c>
      <c r="K268" s="8">
        <f>K269+K271+K273</f>
        <v>0</v>
      </c>
      <c r="L268" s="8">
        <f>L269+L271+L273</f>
        <v>0</v>
      </c>
      <c r="M268" s="55">
        <f t="shared" si="15"/>
        <v>0</v>
      </c>
      <c r="N268" s="57">
        <v>0</v>
      </c>
    </row>
    <row r="269" spans="1:14" ht="24" customHeight="1">
      <c r="A269" s="27"/>
      <c r="B269" s="62" t="s">
        <v>323</v>
      </c>
      <c r="C269" s="63"/>
      <c r="D269" s="64"/>
      <c r="E269" s="5"/>
      <c r="F269" s="6" t="s">
        <v>11</v>
      </c>
      <c r="G269" s="6" t="s">
        <v>11</v>
      </c>
      <c r="H269" s="6" t="s">
        <v>386</v>
      </c>
      <c r="I269" s="6"/>
      <c r="J269" s="8">
        <f>J270</f>
        <v>170</v>
      </c>
      <c r="K269" s="8">
        <f>K270</f>
        <v>0</v>
      </c>
      <c r="L269" s="8">
        <f>L270</f>
        <v>0</v>
      </c>
      <c r="M269" s="55">
        <f t="shared" si="15"/>
        <v>0</v>
      </c>
      <c r="N269" s="57">
        <v>0</v>
      </c>
    </row>
    <row r="270" spans="1:14" ht="23.25" customHeight="1">
      <c r="A270" s="27"/>
      <c r="B270" s="62" t="s">
        <v>266</v>
      </c>
      <c r="C270" s="63"/>
      <c r="D270" s="64"/>
      <c r="E270" s="5"/>
      <c r="F270" s="6" t="s">
        <v>11</v>
      </c>
      <c r="G270" s="6" t="s">
        <v>11</v>
      </c>
      <c r="H270" s="6" t="s">
        <v>386</v>
      </c>
      <c r="I270" s="6" t="s">
        <v>106</v>
      </c>
      <c r="J270" s="8">
        <v>170</v>
      </c>
      <c r="K270" s="8">
        <v>0</v>
      </c>
      <c r="L270" s="8">
        <v>0</v>
      </c>
      <c r="M270" s="55">
        <f t="shared" si="15"/>
        <v>0</v>
      </c>
      <c r="N270" s="57">
        <v>0</v>
      </c>
    </row>
    <row r="271" spans="1:14" ht="35.25" customHeight="1">
      <c r="A271" s="27"/>
      <c r="B271" s="62" t="s">
        <v>324</v>
      </c>
      <c r="C271" s="63"/>
      <c r="D271" s="64"/>
      <c r="E271" s="5"/>
      <c r="F271" s="6" t="s">
        <v>11</v>
      </c>
      <c r="G271" s="6" t="s">
        <v>11</v>
      </c>
      <c r="H271" s="6" t="s">
        <v>387</v>
      </c>
      <c r="I271" s="6"/>
      <c r="J271" s="8">
        <f>J272</f>
        <v>25</v>
      </c>
      <c r="K271" s="8">
        <f>K272</f>
        <v>0</v>
      </c>
      <c r="L271" s="8">
        <f>L272</f>
        <v>0</v>
      </c>
      <c r="M271" s="55">
        <f aca="true" t="shared" si="19" ref="M271:M334">L271-K271</f>
        <v>0</v>
      </c>
      <c r="N271" s="57">
        <v>0</v>
      </c>
    </row>
    <row r="272" spans="1:14" ht="25.5" customHeight="1">
      <c r="A272" s="27"/>
      <c r="B272" s="62" t="s">
        <v>266</v>
      </c>
      <c r="C272" s="63"/>
      <c r="D272" s="64"/>
      <c r="E272" s="5"/>
      <c r="F272" s="6" t="s">
        <v>11</v>
      </c>
      <c r="G272" s="6" t="s">
        <v>11</v>
      </c>
      <c r="H272" s="6" t="s">
        <v>387</v>
      </c>
      <c r="I272" s="6" t="s">
        <v>106</v>
      </c>
      <c r="J272" s="8">
        <v>25</v>
      </c>
      <c r="K272" s="8">
        <v>0</v>
      </c>
      <c r="L272" s="8">
        <v>0</v>
      </c>
      <c r="M272" s="55">
        <f t="shared" si="19"/>
        <v>0</v>
      </c>
      <c r="N272" s="57">
        <v>0</v>
      </c>
    </row>
    <row r="273" spans="1:14" ht="24" customHeight="1">
      <c r="A273" s="27"/>
      <c r="B273" s="62" t="s">
        <v>336</v>
      </c>
      <c r="C273" s="63"/>
      <c r="D273" s="64"/>
      <c r="E273" s="5"/>
      <c r="F273" s="6" t="s">
        <v>11</v>
      </c>
      <c r="G273" s="6" t="s">
        <v>11</v>
      </c>
      <c r="H273" s="6" t="s">
        <v>309</v>
      </c>
      <c r="I273" s="6"/>
      <c r="J273" s="8">
        <f>J274</f>
        <v>53.2</v>
      </c>
      <c r="K273" s="8">
        <f>K274</f>
        <v>0</v>
      </c>
      <c r="L273" s="8">
        <f>L274</f>
        <v>0</v>
      </c>
      <c r="M273" s="55">
        <f t="shared" si="19"/>
        <v>0</v>
      </c>
      <c r="N273" s="57">
        <v>0</v>
      </c>
    </row>
    <row r="274" spans="1:14" ht="23.25" customHeight="1">
      <c r="A274" s="27"/>
      <c r="B274" s="62" t="s">
        <v>266</v>
      </c>
      <c r="C274" s="63"/>
      <c r="D274" s="64"/>
      <c r="E274" s="5"/>
      <c r="F274" s="6" t="s">
        <v>11</v>
      </c>
      <c r="G274" s="6" t="s">
        <v>11</v>
      </c>
      <c r="H274" s="6" t="s">
        <v>309</v>
      </c>
      <c r="I274" s="6" t="s">
        <v>106</v>
      </c>
      <c r="J274" s="8">
        <v>53.2</v>
      </c>
      <c r="K274" s="8">
        <v>0</v>
      </c>
      <c r="L274" s="8">
        <v>0</v>
      </c>
      <c r="M274" s="55">
        <f t="shared" si="19"/>
        <v>0</v>
      </c>
      <c r="N274" s="57">
        <v>0</v>
      </c>
    </row>
    <row r="275" spans="1:14" ht="11.25">
      <c r="A275" s="27"/>
      <c r="B275" s="74" t="s">
        <v>7</v>
      </c>
      <c r="C275" s="75"/>
      <c r="D275" s="76"/>
      <c r="E275" s="5"/>
      <c r="F275" s="5" t="s">
        <v>19</v>
      </c>
      <c r="G275" s="5" t="s">
        <v>20</v>
      </c>
      <c r="H275" s="5"/>
      <c r="I275" s="6"/>
      <c r="J275" s="40">
        <f>J276+J281+J304+J299</f>
        <v>23198</v>
      </c>
      <c r="K275" s="40">
        <f>K276+K281+K304+K299</f>
        <v>19549.300000000003</v>
      </c>
      <c r="L275" s="40">
        <f>L276+L281+L304+L299</f>
        <v>19316.6</v>
      </c>
      <c r="M275" s="55">
        <f t="shared" si="19"/>
        <v>-232.70000000000437</v>
      </c>
      <c r="N275" s="57">
        <f aca="true" t="shared" si="20" ref="N275:N334">L275/K275%</f>
        <v>98.80967604978181</v>
      </c>
    </row>
    <row r="276" spans="1:14" ht="11.25">
      <c r="A276" s="27"/>
      <c r="B276" s="28" t="s">
        <v>49</v>
      </c>
      <c r="C276" s="29"/>
      <c r="D276" s="30"/>
      <c r="E276" s="5"/>
      <c r="F276" s="5">
        <v>10</v>
      </c>
      <c r="G276" s="5" t="s">
        <v>9</v>
      </c>
      <c r="H276" s="5"/>
      <c r="I276" s="5"/>
      <c r="J276" s="26">
        <f>J277</f>
        <v>4901.7</v>
      </c>
      <c r="K276" s="26">
        <f>K277</f>
        <v>4701.7</v>
      </c>
      <c r="L276" s="26">
        <f>L277</f>
        <v>4546.1</v>
      </c>
      <c r="M276" s="55">
        <f t="shared" si="19"/>
        <v>-155.59999999999945</v>
      </c>
      <c r="N276" s="57">
        <f t="shared" si="20"/>
        <v>96.69055873407493</v>
      </c>
    </row>
    <row r="277" spans="1:14" ht="57" customHeight="1">
      <c r="A277" s="27"/>
      <c r="B277" s="62" t="s">
        <v>554</v>
      </c>
      <c r="C277" s="63"/>
      <c r="D277" s="64"/>
      <c r="E277" s="5"/>
      <c r="F277" s="6">
        <v>10</v>
      </c>
      <c r="G277" s="6" t="s">
        <v>9</v>
      </c>
      <c r="H277" s="6" t="s">
        <v>208</v>
      </c>
      <c r="I277" s="6"/>
      <c r="J277" s="8">
        <f>J279</f>
        <v>4901.7</v>
      </c>
      <c r="K277" s="8">
        <f>K279</f>
        <v>4701.7</v>
      </c>
      <c r="L277" s="8">
        <f>L279</f>
        <v>4546.1</v>
      </c>
      <c r="M277" s="55">
        <f t="shared" si="19"/>
        <v>-155.59999999999945</v>
      </c>
      <c r="N277" s="57">
        <f t="shared" si="20"/>
        <v>96.69055873407493</v>
      </c>
    </row>
    <row r="278" spans="1:14" ht="45.75" customHeight="1">
      <c r="A278" s="27"/>
      <c r="B278" s="62" t="s">
        <v>439</v>
      </c>
      <c r="C278" s="63"/>
      <c r="D278" s="64"/>
      <c r="E278" s="5"/>
      <c r="F278" s="6">
        <v>10</v>
      </c>
      <c r="G278" s="6" t="s">
        <v>9</v>
      </c>
      <c r="H278" s="6" t="s">
        <v>209</v>
      </c>
      <c r="I278" s="6"/>
      <c r="J278" s="8">
        <f aca="true" t="shared" si="21" ref="J278:L279">J279</f>
        <v>4901.7</v>
      </c>
      <c r="K278" s="8">
        <f t="shared" si="21"/>
        <v>4701.7</v>
      </c>
      <c r="L278" s="8">
        <f t="shared" si="21"/>
        <v>4546.1</v>
      </c>
      <c r="M278" s="55">
        <f t="shared" si="19"/>
        <v>-155.59999999999945</v>
      </c>
      <c r="N278" s="57">
        <f t="shared" si="20"/>
        <v>96.69055873407493</v>
      </c>
    </row>
    <row r="279" spans="1:14" ht="48" customHeight="1">
      <c r="A279" s="27"/>
      <c r="B279" s="62" t="s">
        <v>440</v>
      </c>
      <c r="C279" s="63"/>
      <c r="D279" s="64"/>
      <c r="E279" s="5"/>
      <c r="F279" s="6">
        <v>10</v>
      </c>
      <c r="G279" s="6" t="s">
        <v>9</v>
      </c>
      <c r="H279" s="6" t="s">
        <v>210</v>
      </c>
      <c r="I279" s="6"/>
      <c r="J279" s="8">
        <f t="shared" si="21"/>
        <v>4901.7</v>
      </c>
      <c r="K279" s="8">
        <f t="shared" si="21"/>
        <v>4701.7</v>
      </c>
      <c r="L279" s="8">
        <f t="shared" si="21"/>
        <v>4546.1</v>
      </c>
      <c r="M279" s="55">
        <f t="shared" si="19"/>
        <v>-155.59999999999945</v>
      </c>
      <c r="N279" s="57">
        <f t="shared" si="20"/>
        <v>96.69055873407493</v>
      </c>
    </row>
    <row r="280" spans="1:14" ht="23.25" customHeight="1">
      <c r="A280" s="27"/>
      <c r="B280" s="62" t="s">
        <v>117</v>
      </c>
      <c r="C280" s="63"/>
      <c r="D280" s="64"/>
      <c r="E280" s="5"/>
      <c r="F280" s="6" t="s">
        <v>19</v>
      </c>
      <c r="G280" s="6" t="s">
        <v>9</v>
      </c>
      <c r="H280" s="6" t="s">
        <v>210</v>
      </c>
      <c r="I280" s="6" t="s">
        <v>119</v>
      </c>
      <c r="J280" s="8">
        <v>4901.7</v>
      </c>
      <c r="K280" s="8">
        <v>4701.7</v>
      </c>
      <c r="L280" s="8">
        <v>4546.1</v>
      </c>
      <c r="M280" s="55">
        <f t="shared" si="19"/>
        <v>-155.59999999999945</v>
      </c>
      <c r="N280" s="57">
        <f t="shared" si="20"/>
        <v>96.69055873407493</v>
      </c>
    </row>
    <row r="281" spans="1:14" ht="11.25" customHeight="1">
      <c r="A281" s="27"/>
      <c r="B281" s="71" t="s">
        <v>46</v>
      </c>
      <c r="C281" s="72"/>
      <c r="D281" s="73"/>
      <c r="E281" s="5"/>
      <c r="F281" s="5" t="s">
        <v>19</v>
      </c>
      <c r="G281" s="5" t="s">
        <v>15</v>
      </c>
      <c r="H281" s="6"/>
      <c r="I281" s="6"/>
      <c r="J281" s="40">
        <f>J282+J294+J289</f>
        <v>10511.699999999999</v>
      </c>
      <c r="K281" s="40">
        <f>K282+K289+K294</f>
        <v>7222</v>
      </c>
      <c r="L281" s="40">
        <f>L282+L289+L294</f>
        <v>7221.9</v>
      </c>
      <c r="M281" s="55">
        <f t="shared" si="19"/>
        <v>-0.1000000000003638</v>
      </c>
      <c r="N281" s="57">
        <f t="shared" si="20"/>
        <v>99.99861534201052</v>
      </c>
    </row>
    <row r="282" spans="1:14" ht="57.75" customHeight="1">
      <c r="A282" s="27"/>
      <c r="B282" s="62" t="s">
        <v>554</v>
      </c>
      <c r="C282" s="63"/>
      <c r="D282" s="64"/>
      <c r="E282" s="5"/>
      <c r="F282" s="6">
        <v>10</v>
      </c>
      <c r="G282" s="6" t="s">
        <v>15</v>
      </c>
      <c r="H282" s="6" t="s">
        <v>208</v>
      </c>
      <c r="I282" s="6"/>
      <c r="J282" s="11">
        <f>J283</f>
        <v>300</v>
      </c>
      <c r="K282" s="11">
        <f>K283+K287</f>
        <v>442.6</v>
      </c>
      <c r="L282" s="11">
        <f>L283+L287</f>
        <v>442.5</v>
      </c>
      <c r="M282" s="55">
        <f t="shared" si="19"/>
        <v>-0.10000000000002274</v>
      </c>
      <c r="N282" s="57">
        <f t="shared" si="20"/>
        <v>99.97740623587889</v>
      </c>
    </row>
    <row r="283" spans="1:14" ht="69" customHeight="1">
      <c r="A283" s="27"/>
      <c r="B283" s="62" t="s">
        <v>555</v>
      </c>
      <c r="C283" s="63"/>
      <c r="D283" s="64"/>
      <c r="E283" s="5"/>
      <c r="F283" s="6" t="s">
        <v>19</v>
      </c>
      <c r="G283" s="6" t="s">
        <v>15</v>
      </c>
      <c r="H283" s="6" t="s">
        <v>211</v>
      </c>
      <c r="I283" s="6"/>
      <c r="J283" s="11">
        <f>J284</f>
        <v>300</v>
      </c>
      <c r="K283" s="11">
        <f>K284+K285</f>
        <v>425</v>
      </c>
      <c r="L283" s="11">
        <f>L284+L285</f>
        <v>425</v>
      </c>
      <c r="M283" s="55">
        <f t="shared" si="19"/>
        <v>0</v>
      </c>
      <c r="N283" s="57">
        <f t="shared" si="20"/>
        <v>100</v>
      </c>
    </row>
    <row r="284" spans="1:14" ht="69.75" customHeight="1">
      <c r="A284" s="27"/>
      <c r="B284" s="62" t="s">
        <v>556</v>
      </c>
      <c r="C284" s="63"/>
      <c r="D284" s="64"/>
      <c r="E284" s="5"/>
      <c r="F284" s="6" t="s">
        <v>19</v>
      </c>
      <c r="G284" s="6" t="s">
        <v>15</v>
      </c>
      <c r="H284" s="6" t="s">
        <v>212</v>
      </c>
      <c r="I284" s="6" t="s">
        <v>119</v>
      </c>
      <c r="J284" s="11">
        <v>300</v>
      </c>
      <c r="K284" s="11">
        <v>400</v>
      </c>
      <c r="L284" s="11">
        <v>400</v>
      </c>
      <c r="M284" s="55">
        <f t="shared" si="19"/>
        <v>0</v>
      </c>
      <c r="N284" s="57">
        <f t="shared" si="20"/>
        <v>100</v>
      </c>
    </row>
    <row r="285" spans="1:14" ht="69.75" customHeight="1">
      <c r="A285" s="27"/>
      <c r="B285" s="62" t="s">
        <v>497</v>
      </c>
      <c r="C285" s="63"/>
      <c r="D285" s="64"/>
      <c r="E285" s="5"/>
      <c r="F285" s="6" t="s">
        <v>19</v>
      </c>
      <c r="G285" s="6" t="s">
        <v>15</v>
      </c>
      <c r="H285" s="6" t="s">
        <v>495</v>
      </c>
      <c r="I285" s="6"/>
      <c r="J285" s="11"/>
      <c r="K285" s="11">
        <f>K286</f>
        <v>25</v>
      </c>
      <c r="L285" s="11">
        <f>L286</f>
        <v>25</v>
      </c>
      <c r="M285" s="55">
        <f t="shared" si="19"/>
        <v>0</v>
      </c>
      <c r="N285" s="57">
        <f t="shared" si="20"/>
        <v>100</v>
      </c>
    </row>
    <row r="286" spans="1:14" ht="21" customHeight="1">
      <c r="A286" s="27"/>
      <c r="B286" s="88" t="s">
        <v>498</v>
      </c>
      <c r="C286" s="89"/>
      <c r="D286" s="90"/>
      <c r="E286" s="5"/>
      <c r="F286" s="6" t="s">
        <v>19</v>
      </c>
      <c r="G286" s="6" t="s">
        <v>15</v>
      </c>
      <c r="H286" s="6" t="s">
        <v>496</v>
      </c>
      <c r="I286" s="6" t="s">
        <v>119</v>
      </c>
      <c r="J286" s="11">
        <v>0</v>
      </c>
      <c r="K286" s="11">
        <v>25</v>
      </c>
      <c r="L286" s="11">
        <v>25</v>
      </c>
      <c r="M286" s="55">
        <f t="shared" si="19"/>
        <v>0</v>
      </c>
      <c r="N286" s="57">
        <f t="shared" si="20"/>
        <v>100</v>
      </c>
    </row>
    <row r="287" spans="1:14" ht="24.75" customHeight="1">
      <c r="A287" s="27"/>
      <c r="B287" s="62" t="s">
        <v>499</v>
      </c>
      <c r="C287" s="63"/>
      <c r="D287" s="64"/>
      <c r="E287" s="5"/>
      <c r="F287" s="6" t="s">
        <v>19</v>
      </c>
      <c r="G287" s="6" t="s">
        <v>15</v>
      </c>
      <c r="H287" s="6" t="s">
        <v>501</v>
      </c>
      <c r="I287" s="6"/>
      <c r="J287" s="11">
        <v>0</v>
      </c>
      <c r="K287" s="11">
        <f>K288</f>
        <v>17.6</v>
      </c>
      <c r="L287" s="11">
        <f>L288</f>
        <v>17.5</v>
      </c>
      <c r="M287" s="55">
        <f t="shared" si="19"/>
        <v>-0.10000000000000142</v>
      </c>
      <c r="N287" s="57">
        <f t="shared" si="20"/>
        <v>99.43181818181817</v>
      </c>
    </row>
    <row r="288" spans="1:14" ht="23.25" customHeight="1">
      <c r="A288" s="27"/>
      <c r="B288" s="88" t="s">
        <v>266</v>
      </c>
      <c r="C288" s="89"/>
      <c r="D288" s="90"/>
      <c r="E288" s="5"/>
      <c r="F288" s="6" t="s">
        <v>19</v>
      </c>
      <c r="G288" s="6" t="s">
        <v>15</v>
      </c>
      <c r="H288" s="6" t="s">
        <v>500</v>
      </c>
      <c r="I288" s="6" t="s">
        <v>106</v>
      </c>
      <c r="J288" s="11">
        <v>0</v>
      </c>
      <c r="K288" s="11">
        <v>17.6</v>
      </c>
      <c r="L288" s="11">
        <v>17.5</v>
      </c>
      <c r="M288" s="55">
        <f t="shared" si="19"/>
        <v>-0.10000000000000142</v>
      </c>
      <c r="N288" s="57">
        <f t="shared" si="20"/>
        <v>99.43181818181817</v>
      </c>
    </row>
    <row r="289" spans="1:14" ht="46.5" customHeight="1">
      <c r="A289" s="27"/>
      <c r="B289" s="68" t="s">
        <v>268</v>
      </c>
      <c r="C289" s="69"/>
      <c r="D289" s="70"/>
      <c r="E289" s="5"/>
      <c r="F289" s="6" t="s">
        <v>19</v>
      </c>
      <c r="G289" s="6" t="s">
        <v>15</v>
      </c>
      <c r="H289" s="6" t="s">
        <v>269</v>
      </c>
      <c r="I289" s="6"/>
      <c r="J289" s="8">
        <f>J290</f>
        <v>2243.9</v>
      </c>
      <c r="K289" s="8">
        <f>K290+K292</f>
        <v>904.2</v>
      </c>
      <c r="L289" s="8">
        <f>L290+L292</f>
        <v>904.2</v>
      </c>
      <c r="M289" s="55">
        <f t="shared" si="19"/>
        <v>0</v>
      </c>
      <c r="N289" s="57">
        <f t="shared" si="20"/>
        <v>100</v>
      </c>
    </row>
    <row r="290" spans="1:14" ht="35.25" customHeight="1">
      <c r="A290" s="27"/>
      <c r="B290" s="62" t="s">
        <v>390</v>
      </c>
      <c r="C290" s="63"/>
      <c r="D290" s="64"/>
      <c r="E290" s="5"/>
      <c r="F290" s="6" t="s">
        <v>19</v>
      </c>
      <c r="G290" s="6" t="s">
        <v>15</v>
      </c>
      <c r="H290" s="7" t="s">
        <v>333</v>
      </c>
      <c r="I290" s="6"/>
      <c r="J290" s="8">
        <f>J291</f>
        <v>2243.9</v>
      </c>
      <c r="K290" s="8">
        <v>0</v>
      </c>
      <c r="L290" s="8">
        <v>0</v>
      </c>
      <c r="M290" s="55">
        <f t="shared" si="19"/>
        <v>0</v>
      </c>
      <c r="N290" s="57">
        <v>0</v>
      </c>
    </row>
    <row r="291" spans="1:14" ht="22.5" customHeight="1">
      <c r="A291" s="27"/>
      <c r="B291" s="62" t="s">
        <v>117</v>
      </c>
      <c r="C291" s="63"/>
      <c r="D291" s="64"/>
      <c r="E291" s="5"/>
      <c r="F291" s="6" t="s">
        <v>19</v>
      </c>
      <c r="G291" s="6" t="s">
        <v>15</v>
      </c>
      <c r="H291" s="7" t="s">
        <v>333</v>
      </c>
      <c r="I291" s="6" t="s">
        <v>119</v>
      </c>
      <c r="J291" s="8">
        <v>2243.9</v>
      </c>
      <c r="K291" s="8">
        <v>0</v>
      </c>
      <c r="L291" s="8">
        <v>0</v>
      </c>
      <c r="M291" s="55">
        <f t="shared" si="19"/>
        <v>0</v>
      </c>
      <c r="N291" s="57">
        <v>0</v>
      </c>
    </row>
    <row r="292" spans="1:14" ht="50.25" customHeight="1">
      <c r="A292" s="27"/>
      <c r="B292" s="62" t="s">
        <v>503</v>
      </c>
      <c r="C292" s="63"/>
      <c r="D292" s="64"/>
      <c r="E292" s="5"/>
      <c r="F292" s="6" t="s">
        <v>19</v>
      </c>
      <c r="G292" s="6" t="s">
        <v>15</v>
      </c>
      <c r="H292" s="7" t="s">
        <v>502</v>
      </c>
      <c r="I292" s="6"/>
      <c r="J292" s="8">
        <v>0</v>
      </c>
      <c r="K292" s="8">
        <f>K293</f>
        <v>904.2</v>
      </c>
      <c r="L292" s="8">
        <f>L293</f>
        <v>904.2</v>
      </c>
      <c r="M292" s="55">
        <f t="shared" si="19"/>
        <v>0</v>
      </c>
      <c r="N292" s="57">
        <f t="shared" si="20"/>
        <v>100</v>
      </c>
    </row>
    <row r="293" spans="1:14" ht="36" customHeight="1">
      <c r="A293" s="27"/>
      <c r="B293" s="62" t="s">
        <v>390</v>
      </c>
      <c r="C293" s="63"/>
      <c r="D293" s="64"/>
      <c r="E293" s="5"/>
      <c r="F293" s="6" t="s">
        <v>19</v>
      </c>
      <c r="G293" s="6" t="s">
        <v>15</v>
      </c>
      <c r="H293" s="7" t="s">
        <v>502</v>
      </c>
      <c r="I293" s="6" t="s">
        <v>119</v>
      </c>
      <c r="J293" s="8">
        <v>0</v>
      </c>
      <c r="K293" s="8">
        <v>904.2</v>
      </c>
      <c r="L293" s="8">
        <v>904.2</v>
      </c>
      <c r="M293" s="55">
        <f t="shared" si="19"/>
        <v>0</v>
      </c>
      <c r="N293" s="57">
        <f t="shared" si="20"/>
        <v>100</v>
      </c>
    </row>
    <row r="294" spans="1:14" ht="46.5" customHeight="1">
      <c r="A294" s="27"/>
      <c r="B294" s="62" t="s">
        <v>258</v>
      </c>
      <c r="C294" s="63"/>
      <c r="D294" s="64"/>
      <c r="E294" s="36"/>
      <c r="F294" s="6" t="s">
        <v>19</v>
      </c>
      <c r="G294" s="6" t="s">
        <v>15</v>
      </c>
      <c r="H294" s="6" t="s">
        <v>259</v>
      </c>
      <c r="I294" s="6"/>
      <c r="J294" s="8">
        <f>J295</f>
        <v>7967.8</v>
      </c>
      <c r="K294" s="8">
        <f>K295+K297</f>
        <v>5875.2</v>
      </c>
      <c r="L294" s="8">
        <f>L295+L297</f>
        <v>5875.2</v>
      </c>
      <c r="M294" s="55">
        <f t="shared" si="19"/>
        <v>0</v>
      </c>
      <c r="N294" s="57">
        <f t="shared" si="20"/>
        <v>100</v>
      </c>
    </row>
    <row r="295" spans="1:14" ht="24" customHeight="1">
      <c r="A295" s="27"/>
      <c r="B295" s="62" t="s">
        <v>334</v>
      </c>
      <c r="C295" s="63"/>
      <c r="D295" s="64"/>
      <c r="E295" s="36"/>
      <c r="F295" s="6" t="s">
        <v>19</v>
      </c>
      <c r="G295" s="6" t="s">
        <v>15</v>
      </c>
      <c r="H295" s="6" t="s">
        <v>335</v>
      </c>
      <c r="I295" s="6"/>
      <c r="J295" s="8">
        <f>J296</f>
        <v>7967.8</v>
      </c>
      <c r="K295" s="8">
        <f>K296</f>
        <v>5702.4</v>
      </c>
      <c r="L295" s="8">
        <f>L296</f>
        <v>5702.4</v>
      </c>
      <c r="M295" s="55">
        <f t="shared" si="19"/>
        <v>0</v>
      </c>
      <c r="N295" s="57">
        <f t="shared" si="20"/>
        <v>100</v>
      </c>
    </row>
    <row r="296" spans="1:14" ht="22.5" customHeight="1">
      <c r="A296" s="27"/>
      <c r="B296" s="62" t="s">
        <v>117</v>
      </c>
      <c r="C296" s="63"/>
      <c r="D296" s="64"/>
      <c r="E296" s="36"/>
      <c r="F296" s="6" t="s">
        <v>19</v>
      </c>
      <c r="G296" s="6" t="s">
        <v>15</v>
      </c>
      <c r="H296" s="6" t="s">
        <v>335</v>
      </c>
      <c r="I296" s="6" t="s">
        <v>119</v>
      </c>
      <c r="J296" s="8">
        <v>7967.8</v>
      </c>
      <c r="K296" s="8">
        <v>5702.4</v>
      </c>
      <c r="L296" s="8">
        <v>5702.4</v>
      </c>
      <c r="M296" s="55">
        <f t="shared" si="19"/>
        <v>0</v>
      </c>
      <c r="N296" s="57">
        <f t="shared" si="20"/>
        <v>100</v>
      </c>
    </row>
    <row r="297" spans="1:14" ht="22.5" customHeight="1">
      <c r="A297" s="27"/>
      <c r="B297" s="62" t="s">
        <v>505</v>
      </c>
      <c r="C297" s="97"/>
      <c r="D297" s="98"/>
      <c r="E297" s="36"/>
      <c r="F297" s="6" t="s">
        <v>19</v>
      </c>
      <c r="G297" s="6" t="s">
        <v>15</v>
      </c>
      <c r="H297" s="6" t="s">
        <v>504</v>
      </c>
      <c r="I297" s="6"/>
      <c r="J297" s="8">
        <v>0</v>
      </c>
      <c r="K297" s="8">
        <f>K298</f>
        <v>172.8</v>
      </c>
      <c r="L297" s="8">
        <f>L298</f>
        <v>172.8</v>
      </c>
      <c r="M297" s="55">
        <f t="shared" si="19"/>
        <v>0</v>
      </c>
      <c r="N297" s="57">
        <f t="shared" si="20"/>
        <v>100</v>
      </c>
    </row>
    <row r="298" spans="1:14" ht="12.75">
      <c r="A298" s="27"/>
      <c r="B298" s="62" t="s">
        <v>506</v>
      </c>
      <c r="C298" s="97"/>
      <c r="D298" s="98"/>
      <c r="E298" s="36"/>
      <c r="F298" s="6" t="s">
        <v>19</v>
      </c>
      <c r="G298" s="6" t="s">
        <v>15</v>
      </c>
      <c r="H298" s="6" t="s">
        <v>504</v>
      </c>
      <c r="I298" s="6" t="s">
        <v>119</v>
      </c>
      <c r="J298" s="8">
        <v>0</v>
      </c>
      <c r="K298" s="8">
        <v>172.8</v>
      </c>
      <c r="L298" s="8">
        <v>172.8</v>
      </c>
      <c r="M298" s="55">
        <f t="shared" si="19"/>
        <v>0</v>
      </c>
      <c r="N298" s="57">
        <f t="shared" si="20"/>
        <v>100</v>
      </c>
    </row>
    <row r="299" spans="1:14" ht="11.25" customHeight="1">
      <c r="A299" s="27"/>
      <c r="B299" s="71" t="s">
        <v>41</v>
      </c>
      <c r="C299" s="72"/>
      <c r="D299" s="73"/>
      <c r="E299" s="40"/>
      <c r="F299" s="5" t="s">
        <v>19</v>
      </c>
      <c r="G299" s="5" t="s">
        <v>10</v>
      </c>
      <c r="H299" s="5"/>
      <c r="I299" s="5"/>
      <c r="J299" s="40">
        <f aca="true" t="shared" si="22" ref="J299:L302">J300</f>
        <v>7071.5</v>
      </c>
      <c r="K299" s="40">
        <f t="shared" si="22"/>
        <v>6712.5</v>
      </c>
      <c r="L299" s="40">
        <f t="shared" si="22"/>
        <v>6712.5</v>
      </c>
      <c r="M299" s="55">
        <f t="shared" si="19"/>
        <v>0</v>
      </c>
      <c r="N299" s="57">
        <f t="shared" si="20"/>
        <v>100</v>
      </c>
    </row>
    <row r="300" spans="1:14" ht="11.25" customHeight="1">
      <c r="A300" s="27"/>
      <c r="B300" s="62" t="s">
        <v>145</v>
      </c>
      <c r="C300" s="63"/>
      <c r="D300" s="64"/>
      <c r="E300" s="5"/>
      <c r="F300" s="6" t="s">
        <v>19</v>
      </c>
      <c r="G300" s="6" t="s">
        <v>10</v>
      </c>
      <c r="H300" s="6" t="s">
        <v>158</v>
      </c>
      <c r="I300" s="5"/>
      <c r="J300" s="11">
        <f t="shared" si="22"/>
        <v>7071.5</v>
      </c>
      <c r="K300" s="11">
        <f t="shared" si="22"/>
        <v>6712.5</v>
      </c>
      <c r="L300" s="11">
        <f t="shared" si="22"/>
        <v>6712.5</v>
      </c>
      <c r="M300" s="55">
        <f t="shared" si="19"/>
        <v>0</v>
      </c>
      <c r="N300" s="57">
        <f t="shared" si="20"/>
        <v>100</v>
      </c>
    </row>
    <row r="301" spans="1:14" ht="58.5" customHeight="1">
      <c r="A301" s="27"/>
      <c r="B301" s="62" t="s">
        <v>129</v>
      </c>
      <c r="C301" s="63"/>
      <c r="D301" s="64"/>
      <c r="E301" s="5"/>
      <c r="F301" s="6" t="s">
        <v>19</v>
      </c>
      <c r="G301" s="6" t="s">
        <v>10</v>
      </c>
      <c r="H301" s="6" t="s">
        <v>213</v>
      </c>
      <c r="I301" s="6"/>
      <c r="J301" s="11">
        <f t="shared" si="22"/>
        <v>7071.5</v>
      </c>
      <c r="K301" s="11">
        <f t="shared" si="22"/>
        <v>6712.5</v>
      </c>
      <c r="L301" s="11">
        <f t="shared" si="22"/>
        <v>6712.5</v>
      </c>
      <c r="M301" s="55">
        <f t="shared" si="19"/>
        <v>0</v>
      </c>
      <c r="N301" s="57">
        <f t="shared" si="20"/>
        <v>100</v>
      </c>
    </row>
    <row r="302" spans="1:14" ht="57" customHeight="1">
      <c r="A302" s="27"/>
      <c r="B302" s="68" t="s">
        <v>131</v>
      </c>
      <c r="C302" s="69"/>
      <c r="D302" s="70"/>
      <c r="E302" s="5"/>
      <c r="F302" s="6" t="s">
        <v>19</v>
      </c>
      <c r="G302" s="6" t="s">
        <v>10</v>
      </c>
      <c r="H302" s="6" t="s">
        <v>154</v>
      </c>
      <c r="I302" s="6"/>
      <c r="J302" s="11">
        <f t="shared" si="22"/>
        <v>7071.5</v>
      </c>
      <c r="K302" s="11">
        <f t="shared" si="22"/>
        <v>6712.5</v>
      </c>
      <c r="L302" s="11">
        <f t="shared" si="22"/>
        <v>6712.5</v>
      </c>
      <c r="M302" s="55">
        <f t="shared" si="19"/>
        <v>0</v>
      </c>
      <c r="N302" s="57">
        <f t="shared" si="20"/>
        <v>100</v>
      </c>
    </row>
    <row r="303" spans="1:14" ht="24" customHeight="1">
      <c r="A303" s="27"/>
      <c r="B303" s="62" t="s">
        <v>137</v>
      </c>
      <c r="C303" s="63"/>
      <c r="D303" s="64"/>
      <c r="E303" s="5"/>
      <c r="F303" s="6" t="s">
        <v>19</v>
      </c>
      <c r="G303" s="6" t="s">
        <v>10</v>
      </c>
      <c r="H303" s="6" t="s">
        <v>154</v>
      </c>
      <c r="I303" s="6" t="s">
        <v>130</v>
      </c>
      <c r="J303" s="11">
        <v>7071.5</v>
      </c>
      <c r="K303" s="11">
        <v>6712.5</v>
      </c>
      <c r="L303" s="11">
        <v>6712.5</v>
      </c>
      <c r="M303" s="55">
        <f t="shared" si="19"/>
        <v>0</v>
      </c>
      <c r="N303" s="57">
        <f t="shared" si="20"/>
        <v>100</v>
      </c>
    </row>
    <row r="304" spans="1:14" ht="11.25">
      <c r="A304" s="27"/>
      <c r="B304" s="71" t="s">
        <v>42</v>
      </c>
      <c r="C304" s="72"/>
      <c r="D304" s="73"/>
      <c r="E304" s="5"/>
      <c r="F304" s="5">
        <v>10</v>
      </c>
      <c r="G304" s="5" t="s">
        <v>14</v>
      </c>
      <c r="H304" s="5"/>
      <c r="I304" s="5"/>
      <c r="J304" s="26">
        <f>J314+J305</f>
        <v>713.1</v>
      </c>
      <c r="K304" s="26">
        <f>K314+K305+K310</f>
        <v>913.1</v>
      </c>
      <c r="L304" s="26">
        <f>L314+L305+L310</f>
        <v>836.0999999999999</v>
      </c>
      <c r="M304" s="55">
        <f t="shared" si="19"/>
        <v>-77.00000000000011</v>
      </c>
      <c r="N304" s="57">
        <f t="shared" si="20"/>
        <v>91.5671886978425</v>
      </c>
    </row>
    <row r="305" spans="1:14" ht="57" customHeight="1">
      <c r="A305" s="27"/>
      <c r="B305" s="62" t="s">
        <v>337</v>
      </c>
      <c r="C305" s="63"/>
      <c r="D305" s="64"/>
      <c r="E305" s="5"/>
      <c r="F305" s="6" t="s">
        <v>19</v>
      </c>
      <c r="G305" s="6" t="s">
        <v>14</v>
      </c>
      <c r="H305" s="6" t="s">
        <v>208</v>
      </c>
      <c r="I305" s="6"/>
      <c r="J305" s="8">
        <f>J306+J308</f>
        <v>190</v>
      </c>
      <c r="K305" s="8">
        <f>K306+K308</f>
        <v>0</v>
      </c>
      <c r="L305" s="8">
        <f>L306+L308</f>
        <v>0</v>
      </c>
      <c r="M305" s="55">
        <f t="shared" si="19"/>
        <v>0</v>
      </c>
      <c r="N305" s="57">
        <v>0</v>
      </c>
    </row>
    <row r="306" spans="1:14" ht="58.5" customHeight="1">
      <c r="A306" s="27"/>
      <c r="B306" s="62" t="s">
        <v>509</v>
      </c>
      <c r="C306" s="63"/>
      <c r="D306" s="64"/>
      <c r="E306" s="5"/>
      <c r="F306" s="6" t="s">
        <v>19</v>
      </c>
      <c r="G306" s="6" t="s">
        <v>14</v>
      </c>
      <c r="H306" s="6" t="s">
        <v>214</v>
      </c>
      <c r="I306" s="6"/>
      <c r="J306" s="8">
        <f>J307</f>
        <v>90</v>
      </c>
      <c r="K306" s="8">
        <f>K307</f>
        <v>0</v>
      </c>
      <c r="L306" s="8">
        <f>L307</f>
        <v>0</v>
      </c>
      <c r="M306" s="55">
        <f t="shared" si="19"/>
        <v>0</v>
      </c>
      <c r="N306" s="57">
        <v>0</v>
      </c>
    </row>
    <row r="307" spans="1:14" ht="36" customHeight="1">
      <c r="A307" s="27"/>
      <c r="B307" s="62" t="s">
        <v>115</v>
      </c>
      <c r="C307" s="63"/>
      <c r="D307" s="64"/>
      <c r="E307" s="5"/>
      <c r="F307" s="6" t="s">
        <v>19</v>
      </c>
      <c r="G307" s="6" t="s">
        <v>14</v>
      </c>
      <c r="H307" s="6" t="s">
        <v>214</v>
      </c>
      <c r="I307" s="6" t="s">
        <v>116</v>
      </c>
      <c r="J307" s="8">
        <v>90</v>
      </c>
      <c r="K307" s="8">
        <v>0</v>
      </c>
      <c r="L307" s="8">
        <v>0</v>
      </c>
      <c r="M307" s="55">
        <f t="shared" si="19"/>
        <v>0</v>
      </c>
      <c r="N307" s="57">
        <v>0</v>
      </c>
    </row>
    <row r="308" spans="1:14" ht="48" customHeight="1">
      <c r="A308" s="27"/>
      <c r="B308" s="62" t="s">
        <v>510</v>
      </c>
      <c r="C308" s="63"/>
      <c r="D308" s="64"/>
      <c r="E308" s="5"/>
      <c r="F308" s="6" t="s">
        <v>19</v>
      </c>
      <c r="G308" s="6" t="s">
        <v>14</v>
      </c>
      <c r="H308" s="6" t="s">
        <v>215</v>
      </c>
      <c r="I308" s="6"/>
      <c r="J308" s="8">
        <f>J309</f>
        <v>100</v>
      </c>
      <c r="K308" s="8">
        <f>K309</f>
        <v>0</v>
      </c>
      <c r="L308" s="8">
        <f>L309</f>
        <v>0</v>
      </c>
      <c r="M308" s="55">
        <f t="shared" si="19"/>
        <v>0</v>
      </c>
      <c r="N308" s="57">
        <v>0</v>
      </c>
    </row>
    <row r="309" spans="1:14" ht="23.25" customHeight="1">
      <c r="A309" s="27"/>
      <c r="B309" s="62" t="s">
        <v>115</v>
      </c>
      <c r="C309" s="63"/>
      <c r="D309" s="64"/>
      <c r="E309" s="5"/>
      <c r="F309" s="6" t="s">
        <v>19</v>
      </c>
      <c r="G309" s="6" t="s">
        <v>14</v>
      </c>
      <c r="H309" s="6" t="s">
        <v>215</v>
      </c>
      <c r="I309" s="6" t="s">
        <v>116</v>
      </c>
      <c r="J309" s="8">
        <v>100</v>
      </c>
      <c r="K309" s="8">
        <v>0</v>
      </c>
      <c r="L309" s="8">
        <v>0</v>
      </c>
      <c r="M309" s="55">
        <f t="shared" si="19"/>
        <v>0</v>
      </c>
      <c r="N309" s="57">
        <v>0</v>
      </c>
    </row>
    <row r="310" spans="1:14" ht="45.75" customHeight="1">
      <c r="A310" s="27"/>
      <c r="B310" s="62" t="s">
        <v>507</v>
      </c>
      <c r="C310" s="63"/>
      <c r="D310" s="64"/>
      <c r="E310" s="5"/>
      <c r="F310" s="6" t="s">
        <v>19</v>
      </c>
      <c r="G310" s="6" t="s">
        <v>14</v>
      </c>
      <c r="H310" s="6" t="s">
        <v>508</v>
      </c>
      <c r="I310" s="6"/>
      <c r="J310" s="8">
        <v>0</v>
      </c>
      <c r="K310" s="8">
        <f>K311+K312</f>
        <v>390</v>
      </c>
      <c r="L310" s="8">
        <f>L311+L312</f>
        <v>345.8</v>
      </c>
      <c r="M310" s="55">
        <f t="shared" si="19"/>
        <v>-44.19999999999999</v>
      </c>
      <c r="N310" s="57">
        <f t="shared" si="20"/>
        <v>88.66666666666667</v>
      </c>
    </row>
    <row r="311" spans="1:14" ht="59.25" customHeight="1">
      <c r="A311" s="27"/>
      <c r="B311" s="62" t="s">
        <v>509</v>
      </c>
      <c r="C311" s="63"/>
      <c r="D311" s="64"/>
      <c r="E311" s="5"/>
      <c r="F311" s="6" t="s">
        <v>19</v>
      </c>
      <c r="G311" s="6" t="s">
        <v>14</v>
      </c>
      <c r="H311" s="6" t="s">
        <v>511</v>
      </c>
      <c r="I311" s="6" t="s">
        <v>116</v>
      </c>
      <c r="J311" s="8">
        <v>0</v>
      </c>
      <c r="K311" s="8">
        <v>290</v>
      </c>
      <c r="L311" s="8">
        <v>245.8</v>
      </c>
      <c r="M311" s="55">
        <f t="shared" si="19"/>
        <v>-44.19999999999999</v>
      </c>
      <c r="N311" s="57">
        <f t="shared" si="20"/>
        <v>84.75862068965517</v>
      </c>
    </row>
    <row r="312" spans="1:14" ht="45.75" customHeight="1">
      <c r="A312" s="27"/>
      <c r="B312" s="62" t="s">
        <v>510</v>
      </c>
      <c r="C312" s="63"/>
      <c r="D312" s="64"/>
      <c r="E312" s="5"/>
      <c r="F312" s="6" t="s">
        <v>19</v>
      </c>
      <c r="G312" s="6" t="s">
        <v>14</v>
      </c>
      <c r="H312" s="6" t="s">
        <v>512</v>
      </c>
      <c r="I312" s="6" t="s">
        <v>116</v>
      </c>
      <c r="J312" s="8">
        <v>0</v>
      </c>
      <c r="K312" s="8">
        <v>100</v>
      </c>
      <c r="L312" s="8">
        <v>100</v>
      </c>
      <c r="M312" s="55">
        <f t="shared" si="19"/>
        <v>0</v>
      </c>
      <c r="N312" s="57">
        <f t="shared" si="20"/>
        <v>100</v>
      </c>
    </row>
    <row r="313" spans="1:14" ht="24" customHeight="1">
      <c r="A313" s="27"/>
      <c r="B313" s="62" t="s">
        <v>136</v>
      </c>
      <c r="C313" s="63"/>
      <c r="D313" s="64"/>
      <c r="E313" s="5"/>
      <c r="F313" s="6">
        <v>10</v>
      </c>
      <c r="G313" s="6" t="s">
        <v>14</v>
      </c>
      <c r="H313" s="6" t="s">
        <v>193</v>
      </c>
      <c r="I313" s="6"/>
      <c r="J313" s="8">
        <f>J314</f>
        <v>523.1</v>
      </c>
      <c r="K313" s="8">
        <f>K314</f>
        <v>523.1</v>
      </c>
      <c r="L313" s="8">
        <f>L314</f>
        <v>490.29999999999995</v>
      </c>
      <c r="M313" s="55">
        <f t="shared" si="19"/>
        <v>-32.80000000000007</v>
      </c>
      <c r="N313" s="57">
        <f t="shared" si="20"/>
        <v>93.72968839610017</v>
      </c>
    </row>
    <row r="314" spans="1:14" ht="36" customHeight="1">
      <c r="A314" s="27"/>
      <c r="B314" s="68" t="s">
        <v>71</v>
      </c>
      <c r="C314" s="69"/>
      <c r="D314" s="70"/>
      <c r="E314" s="5"/>
      <c r="F314" s="6">
        <v>10</v>
      </c>
      <c r="G314" s="6" t="s">
        <v>14</v>
      </c>
      <c r="H314" s="6" t="s">
        <v>216</v>
      </c>
      <c r="I314" s="6"/>
      <c r="J314" s="8">
        <f>J315</f>
        <v>523.1</v>
      </c>
      <c r="K314" s="8">
        <f>K315+K316</f>
        <v>523.1</v>
      </c>
      <c r="L314" s="8">
        <f>L315+L316</f>
        <v>490.29999999999995</v>
      </c>
      <c r="M314" s="55">
        <f t="shared" si="19"/>
        <v>-32.80000000000007</v>
      </c>
      <c r="N314" s="57">
        <f t="shared" si="20"/>
        <v>93.72968839610017</v>
      </c>
    </row>
    <row r="315" spans="1:14" ht="46.5" customHeight="1">
      <c r="A315" s="27"/>
      <c r="B315" s="68" t="s">
        <v>89</v>
      </c>
      <c r="C315" s="69"/>
      <c r="D315" s="70"/>
      <c r="E315" s="5"/>
      <c r="F315" s="6">
        <v>10</v>
      </c>
      <c r="G315" s="6" t="s">
        <v>14</v>
      </c>
      <c r="H315" s="6" t="s">
        <v>217</v>
      </c>
      <c r="I315" s="6" t="s">
        <v>103</v>
      </c>
      <c r="J315" s="8">
        <v>523.1</v>
      </c>
      <c r="K315" s="8">
        <v>466.2</v>
      </c>
      <c r="L315" s="8">
        <v>433.4</v>
      </c>
      <c r="M315" s="55">
        <f t="shared" si="19"/>
        <v>-32.80000000000001</v>
      </c>
      <c r="N315" s="57">
        <f t="shared" si="20"/>
        <v>92.96439296439296</v>
      </c>
    </row>
    <row r="316" spans="1:14" ht="24" customHeight="1">
      <c r="A316" s="27"/>
      <c r="B316" s="62" t="s">
        <v>104</v>
      </c>
      <c r="C316" s="63"/>
      <c r="D316" s="64"/>
      <c r="E316" s="5"/>
      <c r="F316" s="6" t="s">
        <v>19</v>
      </c>
      <c r="G316" s="6" t="s">
        <v>14</v>
      </c>
      <c r="H316" s="6" t="s">
        <v>217</v>
      </c>
      <c r="I316" s="6" t="s">
        <v>106</v>
      </c>
      <c r="J316" s="8">
        <v>0</v>
      </c>
      <c r="K316" s="8">
        <v>56.9</v>
      </c>
      <c r="L316" s="8">
        <v>56.9</v>
      </c>
      <c r="M316" s="55">
        <f t="shared" si="19"/>
        <v>0</v>
      </c>
      <c r="N316" s="57">
        <f t="shared" si="20"/>
        <v>100</v>
      </c>
    </row>
    <row r="317" spans="1:14" ht="11.25" customHeight="1">
      <c r="A317" s="27"/>
      <c r="B317" s="71" t="s">
        <v>36</v>
      </c>
      <c r="C317" s="72"/>
      <c r="D317" s="73"/>
      <c r="E317" s="5"/>
      <c r="F317" s="5" t="s">
        <v>16</v>
      </c>
      <c r="G317" s="5" t="s">
        <v>20</v>
      </c>
      <c r="H317" s="5"/>
      <c r="I317" s="5"/>
      <c r="J317" s="26">
        <f>J318</f>
        <v>782</v>
      </c>
      <c r="K317" s="26">
        <f>K318</f>
        <v>345.7</v>
      </c>
      <c r="L317" s="26">
        <f>L318</f>
        <v>338.3</v>
      </c>
      <c r="M317" s="55">
        <f t="shared" si="19"/>
        <v>-7.399999999999977</v>
      </c>
      <c r="N317" s="57">
        <f t="shared" si="20"/>
        <v>97.85941567833382</v>
      </c>
    </row>
    <row r="318" spans="1:14" ht="11.25" customHeight="1">
      <c r="A318" s="27"/>
      <c r="B318" s="71" t="s">
        <v>43</v>
      </c>
      <c r="C318" s="72"/>
      <c r="D318" s="73"/>
      <c r="E318" s="5"/>
      <c r="F318" s="6" t="s">
        <v>16</v>
      </c>
      <c r="G318" s="6" t="s">
        <v>12</v>
      </c>
      <c r="H318" s="9"/>
      <c r="I318" s="6"/>
      <c r="J318" s="8">
        <f>J319+J322</f>
        <v>782</v>
      </c>
      <c r="K318" s="8">
        <f>K319+K322</f>
        <v>345.7</v>
      </c>
      <c r="L318" s="8">
        <f>L319+L322</f>
        <v>338.3</v>
      </c>
      <c r="M318" s="55">
        <f t="shared" si="19"/>
        <v>-7.399999999999977</v>
      </c>
      <c r="N318" s="57">
        <f t="shared" si="20"/>
        <v>97.85941567833382</v>
      </c>
    </row>
    <row r="319" spans="1:14" ht="46.5" customHeight="1">
      <c r="A319" s="27"/>
      <c r="B319" s="62" t="s">
        <v>372</v>
      </c>
      <c r="C319" s="63"/>
      <c r="D319" s="64"/>
      <c r="E319" s="5"/>
      <c r="F319" s="6" t="s">
        <v>16</v>
      </c>
      <c r="G319" s="6" t="s">
        <v>12</v>
      </c>
      <c r="H319" s="6" t="s">
        <v>207</v>
      </c>
      <c r="I319" s="6"/>
      <c r="J319" s="8">
        <f aca="true" t="shared" si="23" ref="J319:L320">J320</f>
        <v>700</v>
      </c>
      <c r="K319" s="8">
        <f t="shared" si="23"/>
        <v>345.7</v>
      </c>
      <c r="L319" s="8">
        <f t="shared" si="23"/>
        <v>338.3</v>
      </c>
      <c r="M319" s="55">
        <f t="shared" si="19"/>
        <v>-7.399999999999977</v>
      </c>
      <c r="N319" s="57">
        <f t="shared" si="20"/>
        <v>97.85941567833382</v>
      </c>
    </row>
    <row r="320" spans="1:14" ht="34.5" customHeight="1">
      <c r="A320" s="27"/>
      <c r="B320" s="62" t="s">
        <v>141</v>
      </c>
      <c r="C320" s="63"/>
      <c r="D320" s="64"/>
      <c r="E320" s="5"/>
      <c r="F320" s="6" t="s">
        <v>16</v>
      </c>
      <c r="G320" s="6" t="s">
        <v>12</v>
      </c>
      <c r="H320" s="6" t="s">
        <v>218</v>
      </c>
      <c r="I320" s="6"/>
      <c r="J320" s="8">
        <f t="shared" si="23"/>
        <v>700</v>
      </c>
      <c r="K320" s="8">
        <f t="shared" si="23"/>
        <v>345.7</v>
      </c>
      <c r="L320" s="8">
        <f t="shared" si="23"/>
        <v>338.3</v>
      </c>
      <c r="M320" s="55">
        <f t="shared" si="19"/>
        <v>-7.399999999999977</v>
      </c>
      <c r="N320" s="57">
        <f t="shared" si="20"/>
        <v>97.85941567833382</v>
      </c>
    </row>
    <row r="321" spans="1:14" ht="35.25" customHeight="1">
      <c r="A321" s="27"/>
      <c r="B321" s="62" t="s">
        <v>338</v>
      </c>
      <c r="C321" s="63"/>
      <c r="D321" s="64"/>
      <c r="E321" s="5"/>
      <c r="F321" s="6" t="s">
        <v>16</v>
      </c>
      <c r="G321" s="6" t="s">
        <v>12</v>
      </c>
      <c r="H321" s="6" t="s">
        <v>219</v>
      </c>
      <c r="I321" s="6" t="s">
        <v>106</v>
      </c>
      <c r="J321" s="8">
        <v>700</v>
      </c>
      <c r="K321" s="8">
        <v>345.7</v>
      </c>
      <c r="L321" s="8">
        <v>338.3</v>
      </c>
      <c r="M321" s="55">
        <f t="shared" si="19"/>
        <v>-7.399999999999977</v>
      </c>
      <c r="N321" s="57">
        <f t="shared" si="20"/>
        <v>97.85941567833382</v>
      </c>
    </row>
    <row r="322" spans="1:14" ht="24" customHeight="1">
      <c r="A322" s="27"/>
      <c r="B322" s="71" t="s">
        <v>373</v>
      </c>
      <c r="C322" s="72"/>
      <c r="D322" s="73"/>
      <c r="E322" s="5"/>
      <c r="F322" s="5" t="s">
        <v>16</v>
      </c>
      <c r="G322" s="5" t="s">
        <v>12</v>
      </c>
      <c r="H322" s="5" t="s">
        <v>309</v>
      </c>
      <c r="I322" s="5"/>
      <c r="J322" s="26">
        <f>J323</f>
        <v>82</v>
      </c>
      <c r="K322" s="26">
        <f>K323</f>
        <v>0</v>
      </c>
      <c r="L322" s="26">
        <f>L323</f>
        <v>0</v>
      </c>
      <c r="M322" s="55">
        <f t="shared" si="19"/>
        <v>0</v>
      </c>
      <c r="N322" s="57">
        <v>0</v>
      </c>
    </row>
    <row r="323" spans="1:14" ht="24" customHeight="1">
      <c r="A323" s="27"/>
      <c r="B323" s="62" t="s">
        <v>266</v>
      </c>
      <c r="C323" s="63"/>
      <c r="D323" s="64"/>
      <c r="E323" s="5"/>
      <c r="F323" s="6" t="s">
        <v>16</v>
      </c>
      <c r="G323" s="6" t="s">
        <v>12</v>
      </c>
      <c r="H323" s="6" t="s">
        <v>309</v>
      </c>
      <c r="I323" s="6" t="s">
        <v>106</v>
      </c>
      <c r="J323" s="8">
        <v>82</v>
      </c>
      <c r="K323" s="8">
        <v>0</v>
      </c>
      <c r="L323" s="8">
        <v>0</v>
      </c>
      <c r="M323" s="55">
        <f t="shared" si="19"/>
        <v>0</v>
      </c>
      <c r="N323" s="57">
        <v>0</v>
      </c>
    </row>
    <row r="324" spans="1:14" ht="11.25" customHeight="1">
      <c r="A324" s="27"/>
      <c r="B324" s="71" t="s">
        <v>37</v>
      </c>
      <c r="C324" s="72"/>
      <c r="D324" s="73"/>
      <c r="E324" s="5"/>
      <c r="F324" s="5" t="s">
        <v>21</v>
      </c>
      <c r="G324" s="5" t="s">
        <v>20</v>
      </c>
      <c r="H324" s="5"/>
      <c r="I324" s="5"/>
      <c r="J324" s="26">
        <f aca="true" t="shared" si="24" ref="J324:L327">J325</f>
        <v>2000</v>
      </c>
      <c r="K324" s="26">
        <f t="shared" si="24"/>
        <v>3015</v>
      </c>
      <c r="L324" s="26">
        <f t="shared" si="24"/>
        <v>3015</v>
      </c>
      <c r="M324" s="55">
        <f t="shared" si="19"/>
        <v>0</v>
      </c>
      <c r="N324" s="57">
        <f t="shared" si="20"/>
        <v>100</v>
      </c>
    </row>
    <row r="325" spans="1:14" ht="11.25" customHeight="1">
      <c r="A325" s="27"/>
      <c r="B325" s="71" t="s">
        <v>48</v>
      </c>
      <c r="C325" s="72"/>
      <c r="D325" s="73"/>
      <c r="E325" s="5"/>
      <c r="F325" s="6" t="s">
        <v>21</v>
      </c>
      <c r="G325" s="6" t="s">
        <v>12</v>
      </c>
      <c r="H325" s="6"/>
      <c r="I325" s="6"/>
      <c r="J325" s="8">
        <f t="shared" si="24"/>
        <v>2000</v>
      </c>
      <c r="K325" s="8">
        <f t="shared" si="24"/>
        <v>3015</v>
      </c>
      <c r="L325" s="8">
        <f t="shared" si="24"/>
        <v>3015</v>
      </c>
      <c r="M325" s="55">
        <f t="shared" si="19"/>
        <v>0</v>
      </c>
      <c r="N325" s="57">
        <f t="shared" si="20"/>
        <v>100</v>
      </c>
    </row>
    <row r="326" spans="1:14" ht="23.25" customHeight="1">
      <c r="A326" s="27"/>
      <c r="B326" s="62" t="s">
        <v>90</v>
      </c>
      <c r="C326" s="63"/>
      <c r="D326" s="64"/>
      <c r="E326" s="5"/>
      <c r="F326" s="6" t="s">
        <v>21</v>
      </c>
      <c r="G326" s="6" t="s">
        <v>12</v>
      </c>
      <c r="H326" s="6" t="s">
        <v>159</v>
      </c>
      <c r="I326" s="6"/>
      <c r="J326" s="8">
        <f t="shared" si="24"/>
        <v>2000</v>
      </c>
      <c r="K326" s="8">
        <f t="shared" si="24"/>
        <v>3015</v>
      </c>
      <c r="L326" s="8">
        <f t="shared" si="24"/>
        <v>3015</v>
      </c>
      <c r="M326" s="55">
        <f t="shared" si="19"/>
        <v>0</v>
      </c>
      <c r="N326" s="57">
        <f t="shared" si="20"/>
        <v>100</v>
      </c>
    </row>
    <row r="327" spans="1:14" ht="23.25" customHeight="1">
      <c r="A327" s="27"/>
      <c r="B327" s="62" t="s">
        <v>55</v>
      </c>
      <c r="C327" s="63"/>
      <c r="D327" s="64"/>
      <c r="E327" s="5"/>
      <c r="F327" s="6" t="s">
        <v>21</v>
      </c>
      <c r="G327" s="6" t="s">
        <v>12</v>
      </c>
      <c r="H327" s="6" t="s">
        <v>220</v>
      </c>
      <c r="I327" s="6"/>
      <c r="J327" s="8">
        <f t="shared" si="24"/>
        <v>2000</v>
      </c>
      <c r="K327" s="8">
        <f t="shared" si="24"/>
        <v>3015</v>
      </c>
      <c r="L327" s="8">
        <f t="shared" si="24"/>
        <v>3015</v>
      </c>
      <c r="M327" s="55">
        <f t="shared" si="19"/>
        <v>0</v>
      </c>
      <c r="N327" s="57">
        <f t="shared" si="20"/>
        <v>100</v>
      </c>
    </row>
    <row r="328" spans="1:14" ht="12" customHeight="1">
      <c r="A328" s="27"/>
      <c r="B328" s="62" t="s">
        <v>109</v>
      </c>
      <c r="C328" s="63"/>
      <c r="D328" s="64"/>
      <c r="E328" s="5"/>
      <c r="F328" s="6" t="s">
        <v>21</v>
      </c>
      <c r="G328" s="6" t="s">
        <v>12</v>
      </c>
      <c r="H328" s="6" t="s">
        <v>220</v>
      </c>
      <c r="I328" s="6" t="s">
        <v>110</v>
      </c>
      <c r="J328" s="8">
        <v>2000</v>
      </c>
      <c r="K328" s="8">
        <v>3015</v>
      </c>
      <c r="L328" s="8">
        <v>3015</v>
      </c>
      <c r="M328" s="55">
        <f t="shared" si="19"/>
        <v>0</v>
      </c>
      <c r="N328" s="57">
        <f t="shared" si="20"/>
        <v>100</v>
      </c>
    </row>
    <row r="329" spans="1:14" ht="24.75" customHeight="1">
      <c r="A329" s="5" t="s">
        <v>62</v>
      </c>
      <c r="B329" s="71" t="s">
        <v>144</v>
      </c>
      <c r="C329" s="72"/>
      <c r="D329" s="73"/>
      <c r="E329" s="5" t="s">
        <v>63</v>
      </c>
      <c r="F329" s="6"/>
      <c r="G329" s="6"/>
      <c r="H329" s="6"/>
      <c r="I329" s="6"/>
      <c r="J329" s="40">
        <f>J330+J484</f>
        <v>554649.3099999999</v>
      </c>
      <c r="K329" s="40">
        <f>K330+K484+K501</f>
        <v>446997.30000000005</v>
      </c>
      <c r="L329" s="40">
        <f>L330+L484+L501</f>
        <v>441101.8</v>
      </c>
      <c r="M329" s="55">
        <f t="shared" si="19"/>
        <v>-5895.500000000058</v>
      </c>
      <c r="N329" s="57">
        <f t="shared" si="20"/>
        <v>98.68108823028683</v>
      </c>
    </row>
    <row r="330" spans="1:14" ht="11.25">
      <c r="A330" s="27"/>
      <c r="B330" s="74" t="s">
        <v>6</v>
      </c>
      <c r="C330" s="75"/>
      <c r="D330" s="76"/>
      <c r="E330" s="5"/>
      <c r="F330" s="5" t="s">
        <v>11</v>
      </c>
      <c r="G330" s="5" t="s">
        <v>20</v>
      </c>
      <c r="H330" s="5"/>
      <c r="I330" s="5"/>
      <c r="J330" s="40">
        <f>J331+J361+J402+J427+J434</f>
        <v>538165.4099999999</v>
      </c>
      <c r="K330" s="40">
        <f>K331+K361+K402+K427+K434</f>
        <v>429624.60000000003</v>
      </c>
      <c r="L330" s="40">
        <f>L331+L361+L402+L427+L434</f>
        <v>424318.3</v>
      </c>
      <c r="M330" s="55">
        <f t="shared" si="19"/>
        <v>-5306.300000000047</v>
      </c>
      <c r="N330" s="57">
        <f t="shared" si="20"/>
        <v>98.76489847182866</v>
      </c>
    </row>
    <row r="331" spans="1:14" ht="11.25">
      <c r="A331" s="27"/>
      <c r="B331" s="74" t="s">
        <v>44</v>
      </c>
      <c r="C331" s="75"/>
      <c r="D331" s="76"/>
      <c r="E331" s="5"/>
      <c r="F331" s="5" t="s">
        <v>11</v>
      </c>
      <c r="G331" s="5" t="s">
        <v>9</v>
      </c>
      <c r="H331" s="5"/>
      <c r="I331" s="5"/>
      <c r="J331" s="40">
        <f>J332+J353+J355</f>
        <v>210356.61</v>
      </c>
      <c r="K331" s="40">
        <f>K332+K353+K355+K359+K357</f>
        <v>97724.59999999999</v>
      </c>
      <c r="L331" s="40">
        <f>L332+L353+L355+L357+L359</f>
        <v>97089.79999999999</v>
      </c>
      <c r="M331" s="55">
        <f t="shared" si="19"/>
        <v>-634.8000000000029</v>
      </c>
      <c r="N331" s="57">
        <f t="shared" si="20"/>
        <v>99.35041944402944</v>
      </c>
    </row>
    <row r="332" spans="1:14" ht="35.25" customHeight="1">
      <c r="A332" s="27"/>
      <c r="B332" s="62" t="s">
        <v>409</v>
      </c>
      <c r="C332" s="63"/>
      <c r="D332" s="64"/>
      <c r="E332" s="5"/>
      <c r="F332" s="6" t="s">
        <v>11</v>
      </c>
      <c r="G332" s="6" t="s">
        <v>9</v>
      </c>
      <c r="H332" s="6" t="s">
        <v>149</v>
      </c>
      <c r="I332" s="6"/>
      <c r="J332" s="11">
        <f>J333+J349+J351</f>
        <v>208538.31</v>
      </c>
      <c r="K332" s="11">
        <f>K333+K349+K351</f>
        <v>88657.4</v>
      </c>
      <c r="L332" s="11">
        <f>L333+L349+L351</f>
        <v>88168.5</v>
      </c>
      <c r="M332" s="55">
        <f t="shared" si="19"/>
        <v>-488.8999999999942</v>
      </c>
      <c r="N332" s="57">
        <f t="shared" si="20"/>
        <v>99.4485513899573</v>
      </c>
    </row>
    <row r="333" spans="1:14" ht="36" customHeight="1">
      <c r="A333" s="27"/>
      <c r="B333" s="62" t="s">
        <v>124</v>
      </c>
      <c r="C333" s="63"/>
      <c r="D333" s="64"/>
      <c r="E333" s="5"/>
      <c r="F333" s="6" t="s">
        <v>11</v>
      </c>
      <c r="G333" s="6" t="s">
        <v>9</v>
      </c>
      <c r="H333" s="6" t="s">
        <v>150</v>
      </c>
      <c r="I333" s="6"/>
      <c r="J333" s="11">
        <f>J334+J341+J343+J347</f>
        <v>208503.31</v>
      </c>
      <c r="K333" s="11">
        <f>K334+K341+K343+K347</f>
        <v>88657.4</v>
      </c>
      <c r="L333" s="11">
        <f>L334+L341+L343+L347</f>
        <v>88168.5</v>
      </c>
      <c r="M333" s="55">
        <f t="shared" si="19"/>
        <v>-488.8999999999942</v>
      </c>
      <c r="N333" s="57">
        <f t="shared" si="20"/>
        <v>99.4485513899573</v>
      </c>
    </row>
    <row r="334" spans="1:14" ht="23.25" customHeight="1">
      <c r="A334" s="27"/>
      <c r="B334" s="62" t="s">
        <v>73</v>
      </c>
      <c r="C334" s="63"/>
      <c r="D334" s="64"/>
      <c r="E334" s="5"/>
      <c r="F334" s="6" t="s">
        <v>11</v>
      </c>
      <c r="G334" s="6" t="s">
        <v>9</v>
      </c>
      <c r="H334" s="6" t="s">
        <v>150</v>
      </c>
      <c r="I334" s="6"/>
      <c r="J334" s="11">
        <f>+J339+J340+J337+J338+J336+J335</f>
        <v>38519.909999999996</v>
      </c>
      <c r="K334" s="11">
        <f>+K339+K340+K337+K338+K336+K335</f>
        <v>33197.9</v>
      </c>
      <c r="L334" s="11">
        <f>+L339+L340+L337+L338+L336+L335</f>
        <v>33197.9</v>
      </c>
      <c r="M334" s="55">
        <f t="shared" si="19"/>
        <v>0</v>
      </c>
      <c r="N334" s="57">
        <f t="shared" si="20"/>
        <v>99.99999999999999</v>
      </c>
    </row>
    <row r="335" spans="1:14" ht="24" customHeight="1">
      <c r="A335" s="27"/>
      <c r="B335" s="62" t="s">
        <v>73</v>
      </c>
      <c r="C335" s="63"/>
      <c r="D335" s="64"/>
      <c r="E335" s="6"/>
      <c r="F335" s="6" t="s">
        <v>11</v>
      </c>
      <c r="G335" s="6" t="s">
        <v>9</v>
      </c>
      <c r="H335" s="6" t="s">
        <v>151</v>
      </c>
      <c r="I335" s="6" t="s">
        <v>116</v>
      </c>
      <c r="J335" s="11">
        <v>4711</v>
      </c>
      <c r="K335" s="11">
        <v>4881.6</v>
      </c>
      <c r="L335" s="11">
        <v>4881.6</v>
      </c>
      <c r="M335" s="55">
        <f aca="true" t="shared" si="25" ref="M335:M398">L335-K335</f>
        <v>0</v>
      </c>
      <c r="N335" s="57">
        <f aca="true" t="shared" si="26" ref="N335:N398">L335/K335%</f>
        <v>100</v>
      </c>
    </row>
    <row r="336" spans="1:22" s="58" customFormat="1" ht="36.75" customHeight="1">
      <c r="A336" s="27"/>
      <c r="B336" s="62" t="s">
        <v>283</v>
      </c>
      <c r="C336" s="63"/>
      <c r="D336" s="64"/>
      <c r="E336" s="6"/>
      <c r="F336" s="6" t="s">
        <v>11</v>
      </c>
      <c r="G336" s="6" t="s">
        <v>9</v>
      </c>
      <c r="H336" s="6" t="s">
        <v>433</v>
      </c>
      <c r="I336" s="6" t="s">
        <v>116</v>
      </c>
      <c r="J336" s="11">
        <v>5438.2</v>
      </c>
      <c r="K336" s="11">
        <v>2860.8</v>
      </c>
      <c r="L336" s="11">
        <v>2860.8</v>
      </c>
      <c r="M336" s="55">
        <f t="shared" si="25"/>
        <v>0</v>
      </c>
      <c r="N336" s="57">
        <f t="shared" si="26"/>
        <v>100</v>
      </c>
      <c r="O336" s="9"/>
      <c r="P336" s="9"/>
      <c r="Q336" s="9"/>
      <c r="R336" s="9"/>
      <c r="S336" s="9"/>
      <c r="T336" s="9"/>
      <c r="U336" s="9"/>
      <c r="V336" s="9"/>
    </row>
    <row r="337" spans="1:22" s="58" customFormat="1" ht="36.75" customHeight="1">
      <c r="A337" s="27"/>
      <c r="B337" s="62" t="s">
        <v>281</v>
      </c>
      <c r="C337" s="63"/>
      <c r="D337" s="64"/>
      <c r="E337" s="6"/>
      <c r="F337" s="6" t="s">
        <v>11</v>
      </c>
      <c r="G337" s="6" t="s">
        <v>9</v>
      </c>
      <c r="H337" s="6" t="s">
        <v>557</v>
      </c>
      <c r="I337" s="6" t="s">
        <v>116</v>
      </c>
      <c r="J337" s="11">
        <v>5603</v>
      </c>
      <c r="K337" s="11">
        <v>3985.3</v>
      </c>
      <c r="L337" s="11">
        <v>3985.3</v>
      </c>
      <c r="M337" s="55">
        <f t="shared" si="25"/>
        <v>0</v>
      </c>
      <c r="N337" s="57">
        <f t="shared" si="26"/>
        <v>100</v>
      </c>
      <c r="O337" s="9"/>
      <c r="P337" s="9"/>
      <c r="Q337" s="9"/>
      <c r="R337" s="9"/>
      <c r="S337" s="9"/>
      <c r="T337" s="9"/>
      <c r="U337" s="9"/>
      <c r="V337" s="9"/>
    </row>
    <row r="338" spans="1:22" s="58" customFormat="1" ht="35.25" customHeight="1">
      <c r="A338" s="27"/>
      <c r="B338" s="62" t="s">
        <v>282</v>
      </c>
      <c r="C338" s="63"/>
      <c r="D338" s="64"/>
      <c r="E338" s="6"/>
      <c r="F338" s="6" t="s">
        <v>11</v>
      </c>
      <c r="G338" s="6" t="s">
        <v>9</v>
      </c>
      <c r="H338" s="6" t="s">
        <v>558</v>
      </c>
      <c r="I338" s="6" t="s">
        <v>116</v>
      </c>
      <c r="J338" s="11">
        <v>1644</v>
      </c>
      <c r="K338" s="11">
        <v>1559</v>
      </c>
      <c r="L338" s="11">
        <v>1559</v>
      </c>
      <c r="M338" s="55">
        <f t="shared" si="25"/>
        <v>0</v>
      </c>
      <c r="N338" s="57">
        <f t="shared" si="26"/>
        <v>100</v>
      </c>
      <c r="O338" s="9"/>
      <c r="P338" s="9"/>
      <c r="Q338" s="9"/>
      <c r="R338" s="9"/>
      <c r="S338" s="9"/>
      <c r="T338" s="9"/>
      <c r="U338" s="9"/>
      <c r="V338" s="9"/>
    </row>
    <row r="339" spans="1:14" ht="46.5" customHeight="1">
      <c r="A339" s="27"/>
      <c r="B339" s="62" t="s">
        <v>358</v>
      </c>
      <c r="C339" s="63"/>
      <c r="D339" s="64"/>
      <c r="E339" s="6"/>
      <c r="F339" s="6" t="s">
        <v>11</v>
      </c>
      <c r="G339" s="6" t="s">
        <v>9</v>
      </c>
      <c r="H339" s="6" t="s">
        <v>356</v>
      </c>
      <c r="I339" s="6" t="s">
        <v>116</v>
      </c>
      <c r="J339" s="11">
        <v>16224.2</v>
      </c>
      <c r="K339" s="11">
        <v>15299.4</v>
      </c>
      <c r="L339" s="11">
        <v>15299.4</v>
      </c>
      <c r="M339" s="55">
        <f t="shared" si="25"/>
        <v>0</v>
      </c>
      <c r="N339" s="57">
        <f t="shared" si="26"/>
        <v>100</v>
      </c>
    </row>
    <row r="340" spans="1:14" ht="46.5" customHeight="1">
      <c r="A340" s="27"/>
      <c r="B340" s="62" t="s">
        <v>359</v>
      </c>
      <c r="C340" s="63"/>
      <c r="D340" s="64"/>
      <c r="E340" s="6"/>
      <c r="F340" s="6" t="s">
        <v>11</v>
      </c>
      <c r="G340" s="6" t="s">
        <v>9</v>
      </c>
      <c r="H340" s="6" t="s">
        <v>357</v>
      </c>
      <c r="I340" s="6" t="s">
        <v>116</v>
      </c>
      <c r="J340" s="11">
        <v>4899.51</v>
      </c>
      <c r="K340" s="11">
        <v>4611.8</v>
      </c>
      <c r="L340" s="11">
        <v>4611.8</v>
      </c>
      <c r="M340" s="55">
        <f t="shared" si="25"/>
        <v>0</v>
      </c>
      <c r="N340" s="57">
        <f t="shared" si="26"/>
        <v>100</v>
      </c>
    </row>
    <row r="341" spans="1:14" ht="36" customHeight="1">
      <c r="A341" s="27"/>
      <c r="B341" s="68" t="s">
        <v>71</v>
      </c>
      <c r="C341" s="69"/>
      <c r="D341" s="70"/>
      <c r="E341" s="5"/>
      <c r="F341" s="6" t="s">
        <v>11</v>
      </c>
      <c r="G341" s="6" t="s">
        <v>9</v>
      </c>
      <c r="H341" s="6" t="s">
        <v>221</v>
      </c>
      <c r="I341" s="6"/>
      <c r="J341" s="11">
        <f>J342+J345+J346</f>
        <v>56559.399999999994</v>
      </c>
      <c r="K341" s="11">
        <f>K342+K345+K346</f>
        <v>55459.5</v>
      </c>
      <c r="L341" s="11">
        <f>L342+L345+L346</f>
        <v>54970.6</v>
      </c>
      <c r="M341" s="55">
        <f t="shared" si="25"/>
        <v>-488.90000000000146</v>
      </c>
      <c r="N341" s="57">
        <f t="shared" si="26"/>
        <v>99.11845581009565</v>
      </c>
    </row>
    <row r="342" spans="1:14" ht="124.5" customHeight="1">
      <c r="A342" s="27"/>
      <c r="B342" s="68" t="s">
        <v>72</v>
      </c>
      <c r="C342" s="69"/>
      <c r="D342" s="70"/>
      <c r="E342" s="5"/>
      <c r="F342" s="6" t="s">
        <v>11</v>
      </c>
      <c r="G342" s="6" t="s">
        <v>9</v>
      </c>
      <c r="H342" s="6" t="s">
        <v>222</v>
      </c>
      <c r="I342" s="6" t="s">
        <v>116</v>
      </c>
      <c r="J342" s="11">
        <v>917.1</v>
      </c>
      <c r="K342" s="11">
        <v>917.1</v>
      </c>
      <c r="L342" s="11">
        <v>727.6</v>
      </c>
      <c r="M342" s="55">
        <f t="shared" si="25"/>
        <v>-189.5</v>
      </c>
      <c r="N342" s="57">
        <f t="shared" si="26"/>
        <v>79.33704067168249</v>
      </c>
    </row>
    <row r="343" spans="1:14" ht="57" customHeight="1">
      <c r="A343" s="27"/>
      <c r="B343" s="62" t="s">
        <v>449</v>
      </c>
      <c r="C343" s="63"/>
      <c r="D343" s="64"/>
      <c r="E343" s="5"/>
      <c r="F343" s="6" t="s">
        <v>11</v>
      </c>
      <c r="G343" s="6" t="s">
        <v>9</v>
      </c>
      <c r="H343" s="6" t="s">
        <v>395</v>
      </c>
      <c r="I343" s="6"/>
      <c r="J343" s="11">
        <f>J344</f>
        <v>3200</v>
      </c>
      <c r="K343" s="11">
        <f>K344</f>
        <v>0</v>
      </c>
      <c r="L343" s="11">
        <f>L344</f>
        <v>0</v>
      </c>
      <c r="M343" s="55">
        <f t="shared" si="25"/>
        <v>0</v>
      </c>
      <c r="N343" s="57">
        <v>0</v>
      </c>
    </row>
    <row r="344" spans="1:14" ht="34.5" customHeight="1">
      <c r="A344" s="27"/>
      <c r="B344" s="62" t="s">
        <v>115</v>
      </c>
      <c r="C344" s="63"/>
      <c r="D344" s="64"/>
      <c r="E344" s="5"/>
      <c r="F344" s="6" t="s">
        <v>11</v>
      </c>
      <c r="G344" s="6" t="s">
        <v>9</v>
      </c>
      <c r="H344" s="6" t="s">
        <v>395</v>
      </c>
      <c r="I344" s="6" t="s">
        <v>116</v>
      </c>
      <c r="J344" s="11">
        <v>3200</v>
      </c>
      <c r="K344" s="11">
        <v>0</v>
      </c>
      <c r="L344" s="11">
        <v>0</v>
      </c>
      <c r="M344" s="55">
        <f t="shared" si="25"/>
        <v>0</v>
      </c>
      <c r="N344" s="57">
        <v>0</v>
      </c>
    </row>
    <row r="345" spans="1:22" s="58" customFormat="1" ht="22.5" customHeight="1">
      <c r="A345" s="27"/>
      <c r="B345" s="62" t="s">
        <v>516</v>
      </c>
      <c r="C345" s="63"/>
      <c r="D345" s="64"/>
      <c r="E345" s="5"/>
      <c r="F345" s="6" t="s">
        <v>11</v>
      </c>
      <c r="G345" s="6" t="s">
        <v>9</v>
      </c>
      <c r="H345" s="6" t="s">
        <v>515</v>
      </c>
      <c r="I345" s="6" t="s">
        <v>116</v>
      </c>
      <c r="J345" s="11">
        <v>42736</v>
      </c>
      <c r="K345" s="11">
        <v>41891.2</v>
      </c>
      <c r="L345" s="11">
        <v>41739.4</v>
      </c>
      <c r="M345" s="55">
        <f t="shared" si="25"/>
        <v>-151.79999999999563</v>
      </c>
      <c r="N345" s="57">
        <f t="shared" si="26"/>
        <v>99.63763272477276</v>
      </c>
      <c r="O345" s="9"/>
      <c r="P345" s="9"/>
      <c r="Q345" s="9"/>
      <c r="R345" s="9"/>
      <c r="S345" s="9"/>
      <c r="T345" s="9"/>
      <c r="U345" s="9"/>
      <c r="V345" s="9"/>
    </row>
    <row r="346" spans="1:14" ht="24" customHeight="1">
      <c r="A346" s="27"/>
      <c r="B346" s="62" t="s">
        <v>517</v>
      </c>
      <c r="C346" s="63"/>
      <c r="D346" s="64"/>
      <c r="E346" s="5"/>
      <c r="F346" s="6" t="s">
        <v>11</v>
      </c>
      <c r="G346" s="6" t="s">
        <v>9</v>
      </c>
      <c r="H346" s="6" t="s">
        <v>514</v>
      </c>
      <c r="I346" s="6" t="s">
        <v>116</v>
      </c>
      <c r="J346" s="11">
        <v>12906.3</v>
      </c>
      <c r="K346" s="11">
        <v>12651.2</v>
      </c>
      <c r="L346" s="11">
        <v>12503.6</v>
      </c>
      <c r="M346" s="55">
        <f t="shared" si="25"/>
        <v>-147.60000000000036</v>
      </c>
      <c r="N346" s="57">
        <f t="shared" si="26"/>
        <v>98.83331225496396</v>
      </c>
    </row>
    <row r="347" spans="1:14" ht="57" customHeight="1">
      <c r="A347" s="27"/>
      <c r="B347" s="62" t="s">
        <v>396</v>
      </c>
      <c r="C347" s="63"/>
      <c r="D347" s="64"/>
      <c r="E347" s="5"/>
      <c r="F347" s="6" t="s">
        <v>11</v>
      </c>
      <c r="G347" s="6" t="s">
        <v>9</v>
      </c>
      <c r="H347" s="6" t="s">
        <v>397</v>
      </c>
      <c r="I347" s="6"/>
      <c r="J347" s="11">
        <f>J348</f>
        <v>110224</v>
      </c>
      <c r="K347" s="11">
        <v>0</v>
      </c>
      <c r="L347" s="11">
        <v>0</v>
      </c>
      <c r="M347" s="55">
        <f t="shared" si="25"/>
        <v>0</v>
      </c>
      <c r="N347" s="57">
        <v>0</v>
      </c>
    </row>
    <row r="348" spans="1:14" ht="34.5" customHeight="1">
      <c r="A348" s="27"/>
      <c r="B348" s="62" t="s">
        <v>115</v>
      </c>
      <c r="C348" s="63"/>
      <c r="D348" s="64"/>
      <c r="E348" s="5"/>
      <c r="F348" s="6" t="s">
        <v>11</v>
      </c>
      <c r="G348" s="6" t="s">
        <v>9</v>
      </c>
      <c r="H348" s="6" t="s">
        <v>397</v>
      </c>
      <c r="I348" s="6" t="s">
        <v>116</v>
      </c>
      <c r="J348" s="11">
        <v>110224</v>
      </c>
      <c r="K348" s="11">
        <v>0</v>
      </c>
      <c r="L348" s="11">
        <v>0</v>
      </c>
      <c r="M348" s="55">
        <f t="shared" si="25"/>
        <v>0</v>
      </c>
      <c r="N348" s="57">
        <v>0</v>
      </c>
    </row>
    <row r="349" spans="1:14" ht="35.25" customHeight="1">
      <c r="A349" s="27"/>
      <c r="B349" s="62" t="s">
        <v>385</v>
      </c>
      <c r="C349" s="63"/>
      <c r="D349" s="64"/>
      <c r="E349" s="5"/>
      <c r="F349" s="6" t="s">
        <v>11</v>
      </c>
      <c r="G349" s="6" t="s">
        <v>9</v>
      </c>
      <c r="H349" s="6" t="s">
        <v>223</v>
      </c>
      <c r="I349" s="6"/>
      <c r="J349" s="11">
        <f>J350</f>
        <v>25</v>
      </c>
      <c r="K349" s="11">
        <f>K350</f>
        <v>0</v>
      </c>
      <c r="L349" s="11">
        <f>L350</f>
        <v>0</v>
      </c>
      <c r="M349" s="55">
        <f t="shared" si="25"/>
        <v>0</v>
      </c>
      <c r="N349" s="57">
        <v>0</v>
      </c>
    </row>
    <row r="350" spans="1:14" ht="35.25" customHeight="1">
      <c r="A350" s="27"/>
      <c r="B350" s="62" t="s">
        <v>412</v>
      </c>
      <c r="C350" s="63"/>
      <c r="D350" s="64"/>
      <c r="E350" s="5"/>
      <c r="F350" s="6" t="s">
        <v>11</v>
      </c>
      <c r="G350" s="6" t="s">
        <v>9</v>
      </c>
      <c r="H350" s="6" t="s">
        <v>224</v>
      </c>
      <c r="I350" s="6" t="s">
        <v>116</v>
      </c>
      <c r="J350" s="11">
        <v>25</v>
      </c>
      <c r="K350" s="11">
        <v>0</v>
      </c>
      <c r="L350" s="11">
        <v>0</v>
      </c>
      <c r="M350" s="55">
        <f t="shared" si="25"/>
        <v>0</v>
      </c>
      <c r="N350" s="57">
        <v>0</v>
      </c>
    </row>
    <row r="351" spans="1:14" ht="34.5" customHeight="1">
      <c r="A351" s="27"/>
      <c r="B351" s="62" t="s">
        <v>126</v>
      </c>
      <c r="C351" s="63"/>
      <c r="D351" s="64"/>
      <c r="E351" s="5"/>
      <c r="F351" s="6" t="s">
        <v>11</v>
      </c>
      <c r="G351" s="6" t="s">
        <v>9</v>
      </c>
      <c r="H351" s="6" t="s">
        <v>225</v>
      </c>
      <c r="I351" s="6"/>
      <c r="J351" s="11">
        <f>J352</f>
        <v>10</v>
      </c>
      <c r="K351" s="11">
        <f>K352</f>
        <v>0</v>
      </c>
      <c r="L351" s="11">
        <f>L352</f>
        <v>0</v>
      </c>
      <c r="M351" s="55">
        <f t="shared" si="25"/>
        <v>0</v>
      </c>
      <c r="N351" s="57">
        <v>0</v>
      </c>
    </row>
    <row r="352" spans="1:14" ht="35.25" customHeight="1">
      <c r="A352" s="27"/>
      <c r="B352" s="62" t="s">
        <v>115</v>
      </c>
      <c r="C352" s="63"/>
      <c r="D352" s="64"/>
      <c r="E352" s="5"/>
      <c r="F352" s="6" t="s">
        <v>11</v>
      </c>
      <c r="G352" s="6" t="s">
        <v>9</v>
      </c>
      <c r="H352" s="6" t="s">
        <v>225</v>
      </c>
      <c r="I352" s="6" t="s">
        <v>116</v>
      </c>
      <c r="J352" s="11">
        <v>10</v>
      </c>
      <c r="K352" s="11">
        <v>0</v>
      </c>
      <c r="L352" s="11">
        <v>0</v>
      </c>
      <c r="M352" s="55">
        <f t="shared" si="25"/>
        <v>0</v>
      </c>
      <c r="N352" s="57">
        <v>0</v>
      </c>
    </row>
    <row r="353" spans="1:14" ht="69.75" customHeight="1">
      <c r="A353" s="27"/>
      <c r="B353" s="62" t="s">
        <v>415</v>
      </c>
      <c r="C353" s="63"/>
      <c r="D353" s="64"/>
      <c r="E353" s="5"/>
      <c r="F353" s="6" t="s">
        <v>11</v>
      </c>
      <c r="G353" s="6" t="s">
        <v>9</v>
      </c>
      <c r="H353" s="6" t="s">
        <v>203</v>
      </c>
      <c r="I353" s="6"/>
      <c r="J353" s="11">
        <f>J354</f>
        <v>218.3</v>
      </c>
      <c r="K353" s="11">
        <f>K354</f>
        <v>96</v>
      </c>
      <c r="L353" s="11">
        <f>L354</f>
        <v>94.9</v>
      </c>
      <c r="M353" s="55">
        <f t="shared" si="25"/>
        <v>-1.0999999999999943</v>
      </c>
      <c r="N353" s="57">
        <f t="shared" si="26"/>
        <v>98.85416666666667</v>
      </c>
    </row>
    <row r="354" spans="1:14" ht="23.25" customHeight="1">
      <c r="A354" s="27"/>
      <c r="B354" s="62" t="s">
        <v>115</v>
      </c>
      <c r="C354" s="63"/>
      <c r="D354" s="64"/>
      <c r="E354" s="5"/>
      <c r="F354" s="6" t="s">
        <v>11</v>
      </c>
      <c r="G354" s="6" t="s">
        <v>9</v>
      </c>
      <c r="H354" s="6" t="s">
        <v>203</v>
      </c>
      <c r="I354" s="6" t="s">
        <v>116</v>
      </c>
      <c r="J354" s="11">
        <v>218.3</v>
      </c>
      <c r="K354" s="11">
        <v>96</v>
      </c>
      <c r="L354" s="11">
        <v>94.9</v>
      </c>
      <c r="M354" s="55">
        <f t="shared" si="25"/>
        <v>-1.0999999999999943</v>
      </c>
      <c r="N354" s="57">
        <f t="shared" si="26"/>
        <v>98.85416666666667</v>
      </c>
    </row>
    <row r="355" spans="1:14" ht="23.25" customHeight="1">
      <c r="A355" s="27"/>
      <c r="B355" s="62" t="s">
        <v>90</v>
      </c>
      <c r="C355" s="63"/>
      <c r="D355" s="64"/>
      <c r="E355" s="5"/>
      <c r="F355" s="6" t="s">
        <v>11</v>
      </c>
      <c r="G355" s="6" t="s">
        <v>9</v>
      </c>
      <c r="H355" s="6" t="s">
        <v>159</v>
      </c>
      <c r="I355" s="6"/>
      <c r="J355" s="11">
        <f>J356</f>
        <v>1600</v>
      </c>
      <c r="K355" s="11">
        <f>K356</f>
        <v>1650</v>
      </c>
      <c r="L355" s="11">
        <f>L356</f>
        <v>1505.2</v>
      </c>
      <c r="M355" s="55">
        <f t="shared" si="25"/>
        <v>-144.79999999999995</v>
      </c>
      <c r="N355" s="57">
        <f t="shared" si="26"/>
        <v>91.22424242424243</v>
      </c>
    </row>
    <row r="356" spans="1:14" ht="56.25" customHeight="1">
      <c r="A356" s="27"/>
      <c r="B356" s="62" t="s">
        <v>260</v>
      </c>
      <c r="C356" s="63"/>
      <c r="D356" s="64"/>
      <c r="E356" s="37"/>
      <c r="F356" s="6" t="s">
        <v>11</v>
      </c>
      <c r="G356" s="6" t="s">
        <v>9</v>
      </c>
      <c r="H356" s="6" t="s">
        <v>174</v>
      </c>
      <c r="I356" s="6" t="s">
        <v>116</v>
      </c>
      <c r="J356" s="11">
        <v>1600</v>
      </c>
      <c r="K356" s="11">
        <v>1650</v>
      </c>
      <c r="L356" s="11">
        <v>1505.2</v>
      </c>
      <c r="M356" s="55">
        <f t="shared" si="25"/>
        <v>-144.79999999999995</v>
      </c>
      <c r="N356" s="57">
        <f t="shared" si="26"/>
        <v>91.22424242424243</v>
      </c>
    </row>
    <row r="357" spans="1:14" ht="23.25" customHeight="1">
      <c r="A357" s="27"/>
      <c r="B357" s="62" t="s">
        <v>86</v>
      </c>
      <c r="C357" s="63"/>
      <c r="D357" s="64"/>
      <c r="E357" s="37"/>
      <c r="F357" s="6" t="s">
        <v>11</v>
      </c>
      <c r="G357" s="6" t="s">
        <v>9</v>
      </c>
      <c r="H357" s="6" t="s">
        <v>195</v>
      </c>
      <c r="I357" s="6"/>
      <c r="J357" s="11">
        <v>0</v>
      </c>
      <c r="K357" s="11">
        <f>K358</f>
        <v>147</v>
      </c>
      <c r="L357" s="11">
        <f>L358</f>
        <v>147</v>
      </c>
      <c r="M357" s="55">
        <f t="shared" si="25"/>
        <v>0</v>
      </c>
      <c r="N357" s="57">
        <f t="shared" si="26"/>
        <v>100</v>
      </c>
    </row>
    <row r="358" spans="1:14" ht="11.25">
      <c r="A358" s="27"/>
      <c r="B358" s="62" t="s">
        <v>473</v>
      </c>
      <c r="C358" s="63"/>
      <c r="D358" s="64"/>
      <c r="E358" s="37"/>
      <c r="F358" s="6" t="s">
        <v>11</v>
      </c>
      <c r="G358" s="6" t="s">
        <v>9</v>
      </c>
      <c r="H358" s="6" t="s">
        <v>195</v>
      </c>
      <c r="I358" s="6" t="s">
        <v>116</v>
      </c>
      <c r="J358" s="11">
        <v>0</v>
      </c>
      <c r="K358" s="11">
        <v>147</v>
      </c>
      <c r="L358" s="11">
        <v>147</v>
      </c>
      <c r="M358" s="55">
        <f t="shared" si="25"/>
        <v>0</v>
      </c>
      <c r="N358" s="57">
        <f t="shared" si="26"/>
        <v>100</v>
      </c>
    </row>
    <row r="359" spans="1:14" ht="24" customHeight="1">
      <c r="A359" s="27"/>
      <c r="B359" s="62" t="s">
        <v>513</v>
      </c>
      <c r="C359" s="63"/>
      <c r="D359" s="64"/>
      <c r="E359" s="37"/>
      <c r="F359" s="6" t="s">
        <v>11</v>
      </c>
      <c r="G359" s="6" t="s">
        <v>9</v>
      </c>
      <c r="H359" s="6" t="s">
        <v>467</v>
      </c>
      <c r="I359" s="6"/>
      <c r="J359" s="11">
        <v>0</v>
      </c>
      <c r="K359" s="11">
        <f>K360</f>
        <v>7174.2</v>
      </c>
      <c r="L359" s="11">
        <f>L360</f>
        <v>7174.2</v>
      </c>
      <c r="M359" s="55">
        <f t="shared" si="25"/>
        <v>0</v>
      </c>
      <c r="N359" s="57">
        <f t="shared" si="26"/>
        <v>99.99999999999999</v>
      </c>
    </row>
    <row r="360" spans="1:14" ht="11.25">
      <c r="A360" s="27"/>
      <c r="B360" s="62" t="s">
        <v>473</v>
      </c>
      <c r="C360" s="63"/>
      <c r="D360" s="64"/>
      <c r="E360" s="37"/>
      <c r="F360" s="6" t="s">
        <v>11</v>
      </c>
      <c r="G360" s="6" t="s">
        <v>9</v>
      </c>
      <c r="H360" s="6" t="s">
        <v>467</v>
      </c>
      <c r="I360" s="6" t="s">
        <v>116</v>
      </c>
      <c r="J360" s="11">
        <v>0</v>
      </c>
      <c r="K360" s="11">
        <v>7174.2</v>
      </c>
      <c r="L360" s="11">
        <v>7174.2</v>
      </c>
      <c r="M360" s="55">
        <f t="shared" si="25"/>
        <v>0</v>
      </c>
      <c r="N360" s="57">
        <f t="shared" si="26"/>
        <v>99.99999999999999</v>
      </c>
    </row>
    <row r="361" spans="1:14" ht="11.25">
      <c r="A361" s="27"/>
      <c r="B361" s="74" t="s">
        <v>3</v>
      </c>
      <c r="C361" s="75"/>
      <c r="D361" s="76"/>
      <c r="E361" s="5"/>
      <c r="F361" s="5" t="s">
        <v>11</v>
      </c>
      <c r="G361" s="5" t="s">
        <v>12</v>
      </c>
      <c r="H361" s="5"/>
      <c r="I361" s="40"/>
      <c r="J361" s="40">
        <f>J362+J397+J389</f>
        <v>265331.6</v>
      </c>
      <c r="K361" s="40">
        <f>K362+K397+K389</f>
        <v>288875.30000000005</v>
      </c>
      <c r="L361" s="40">
        <f>L362+L397+L389</f>
        <v>284316.2</v>
      </c>
      <c r="M361" s="55">
        <f t="shared" si="25"/>
        <v>-4559.100000000035</v>
      </c>
      <c r="N361" s="57">
        <f t="shared" si="26"/>
        <v>98.4217757627599</v>
      </c>
    </row>
    <row r="362" spans="1:14" ht="36" customHeight="1">
      <c r="A362" s="27"/>
      <c r="B362" s="62" t="s">
        <v>411</v>
      </c>
      <c r="C362" s="63"/>
      <c r="D362" s="64"/>
      <c r="E362" s="5"/>
      <c r="F362" s="6" t="s">
        <v>11</v>
      </c>
      <c r="G362" s="6" t="s">
        <v>12</v>
      </c>
      <c r="H362" s="6" t="s">
        <v>149</v>
      </c>
      <c r="I362" s="6"/>
      <c r="J362" s="11">
        <f>J363+J387+J391+J393</f>
        <v>260350.99999999997</v>
      </c>
      <c r="K362" s="11">
        <f>K363+K387+K391+K393+K395</f>
        <v>283794.7</v>
      </c>
      <c r="L362" s="11">
        <f>L363+L387+L391+L393+L395</f>
        <v>279324.7</v>
      </c>
      <c r="M362" s="55">
        <f t="shared" si="25"/>
        <v>-4470</v>
      </c>
      <c r="N362" s="57">
        <f t="shared" si="26"/>
        <v>98.42491773102175</v>
      </c>
    </row>
    <row r="363" spans="1:14" ht="35.25" customHeight="1">
      <c r="A363" s="27"/>
      <c r="B363" s="62" t="s">
        <v>125</v>
      </c>
      <c r="C363" s="63"/>
      <c r="D363" s="64"/>
      <c r="E363" s="5"/>
      <c r="F363" s="6" t="s">
        <v>11</v>
      </c>
      <c r="G363" s="6" t="s">
        <v>12</v>
      </c>
      <c r="H363" s="6" t="s">
        <v>226</v>
      </c>
      <c r="I363" s="6"/>
      <c r="J363" s="11">
        <f>J364+J375+J381+J379+J383</f>
        <v>252442.09999999998</v>
      </c>
      <c r="K363" s="11">
        <f>K364+K365+K366+K367+K368+K369+K370+K372+K373+K374+K375+K377+K379+K381+K383+K385+K371</f>
        <v>276204.6</v>
      </c>
      <c r="L363" s="11">
        <f>L364+L365+L366+L367+L368+L369+L370+L372+L373+L374+L375+L377+L379+L381+L383+L385+L371</f>
        <v>272105.7</v>
      </c>
      <c r="M363" s="55">
        <f t="shared" si="25"/>
        <v>-4098.899999999965</v>
      </c>
      <c r="N363" s="57">
        <f t="shared" si="26"/>
        <v>98.5159914063705</v>
      </c>
    </row>
    <row r="364" spans="1:14" ht="34.5" customHeight="1">
      <c r="A364" s="27"/>
      <c r="B364" s="62" t="s">
        <v>74</v>
      </c>
      <c r="C364" s="63"/>
      <c r="D364" s="64"/>
      <c r="E364" s="5"/>
      <c r="F364" s="6" t="s">
        <v>11</v>
      </c>
      <c r="G364" s="6" t="s">
        <v>12</v>
      </c>
      <c r="H364" s="6" t="s">
        <v>227</v>
      </c>
      <c r="I364" s="6" t="s">
        <v>116</v>
      </c>
      <c r="J364" s="11">
        <f>J365+J366+J367+J368+J372+J373</f>
        <v>62657.3</v>
      </c>
      <c r="K364" s="11">
        <v>14472</v>
      </c>
      <c r="L364" s="11">
        <v>13627.9</v>
      </c>
      <c r="M364" s="55">
        <f t="shared" si="25"/>
        <v>-844.1000000000004</v>
      </c>
      <c r="N364" s="57">
        <f t="shared" si="26"/>
        <v>94.16735765616363</v>
      </c>
    </row>
    <row r="365" spans="1:14" ht="13.5" customHeight="1">
      <c r="A365" s="27"/>
      <c r="B365" s="62" t="s">
        <v>121</v>
      </c>
      <c r="C365" s="63"/>
      <c r="D365" s="64"/>
      <c r="E365" s="5"/>
      <c r="F365" s="6" t="s">
        <v>11</v>
      </c>
      <c r="G365" s="6" t="s">
        <v>12</v>
      </c>
      <c r="H365" s="6" t="s">
        <v>227</v>
      </c>
      <c r="I365" s="6" t="s">
        <v>116</v>
      </c>
      <c r="J365" s="11">
        <v>7506.9</v>
      </c>
      <c r="K365" s="11">
        <v>0</v>
      </c>
      <c r="L365" s="11">
        <v>0</v>
      </c>
      <c r="M365" s="55">
        <f t="shared" si="25"/>
        <v>0</v>
      </c>
      <c r="N365" s="57">
        <v>0</v>
      </c>
    </row>
    <row r="366" spans="1:14" ht="44.25" customHeight="1">
      <c r="A366" s="27"/>
      <c r="B366" s="62" t="s">
        <v>313</v>
      </c>
      <c r="C366" s="63"/>
      <c r="D366" s="64"/>
      <c r="E366" s="5"/>
      <c r="F366" s="6" t="s">
        <v>11</v>
      </c>
      <c r="G366" s="6" t="s">
        <v>12</v>
      </c>
      <c r="H366" s="6" t="s">
        <v>314</v>
      </c>
      <c r="I366" s="6" t="s">
        <v>116</v>
      </c>
      <c r="J366" s="11">
        <v>556.7</v>
      </c>
      <c r="K366" s="11">
        <v>356.7</v>
      </c>
      <c r="L366" s="11">
        <v>356.7</v>
      </c>
      <c r="M366" s="55">
        <f t="shared" si="25"/>
        <v>0</v>
      </c>
      <c r="N366" s="57">
        <f t="shared" si="26"/>
        <v>100</v>
      </c>
    </row>
    <row r="367" spans="1:14" ht="45" customHeight="1">
      <c r="A367" s="27"/>
      <c r="B367" s="62" t="s">
        <v>284</v>
      </c>
      <c r="C367" s="63"/>
      <c r="D367" s="64"/>
      <c r="E367" s="5"/>
      <c r="F367" s="6" t="s">
        <v>11</v>
      </c>
      <c r="G367" s="6" t="s">
        <v>12</v>
      </c>
      <c r="H367" s="6" t="s">
        <v>286</v>
      </c>
      <c r="I367" s="6" t="s">
        <v>116</v>
      </c>
      <c r="J367" s="11">
        <v>11462</v>
      </c>
      <c r="K367" s="11">
        <v>8299.7</v>
      </c>
      <c r="L367" s="11">
        <v>8299.7</v>
      </c>
      <c r="M367" s="55">
        <f t="shared" si="25"/>
        <v>0</v>
      </c>
      <c r="N367" s="57">
        <f t="shared" si="26"/>
        <v>99.99999999999999</v>
      </c>
    </row>
    <row r="368" spans="1:14" ht="46.5" customHeight="1">
      <c r="A368" s="27"/>
      <c r="B368" s="62" t="s">
        <v>285</v>
      </c>
      <c r="C368" s="63"/>
      <c r="D368" s="64"/>
      <c r="E368" s="5"/>
      <c r="F368" s="6" t="s">
        <v>11</v>
      </c>
      <c r="G368" s="6" t="s">
        <v>12</v>
      </c>
      <c r="H368" s="6" t="s">
        <v>287</v>
      </c>
      <c r="I368" s="6" t="s">
        <v>116</v>
      </c>
      <c r="J368" s="6" t="s">
        <v>427</v>
      </c>
      <c r="K368" s="6" t="s">
        <v>519</v>
      </c>
      <c r="L368" s="6" t="s">
        <v>519</v>
      </c>
      <c r="M368" s="55">
        <f t="shared" si="25"/>
        <v>0</v>
      </c>
      <c r="N368" s="57">
        <f t="shared" si="26"/>
        <v>100</v>
      </c>
    </row>
    <row r="369" spans="1:14" ht="44.25" customHeight="1">
      <c r="A369" s="27"/>
      <c r="B369" s="62" t="s">
        <v>520</v>
      </c>
      <c r="C369" s="63"/>
      <c r="D369" s="64"/>
      <c r="E369" s="5"/>
      <c r="F369" s="6" t="s">
        <v>11</v>
      </c>
      <c r="G369" s="6" t="s">
        <v>12</v>
      </c>
      <c r="H369" s="6" t="s">
        <v>521</v>
      </c>
      <c r="I369" s="6" t="s">
        <v>116</v>
      </c>
      <c r="J369" s="6" t="s">
        <v>417</v>
      </c>
      <c r="K369" s="6" t="s">
        <v>518</v>
      </c>
      <c r="L369" s="6" t="s">
        <v>518</v>
      </c>
      <c r="M369" s="55">
        <f t="shared" si="25"/>
        <v>0</v>
      </c>
      <c r="N369" s="57">
        <f t="shared" si="26"/>
        <v>100</v>
      </c>
    </row>
    <row r="370" spans="1:14" ht="57.75" customHeight="1">
      <c r="A370" s="27"/>
      <c r="B370" s="62" t="s">
        <v>522</v>
      </c>
      <c r="C370" s="63"/>
      <c r="D370" s="64"/>
      <c r="E370" s="5"/>
      <c r="F370" s="6" t="s">
        <v>11</v>
      </c>
      <c r="G370" s="6" t="s">
        <v>12</v>
      </c>
      <c r="H370" s="6" t="s">
        <v>524</v>
      </c>
      <c r="I370" s="6" t="s">
        <v>116</v>
      </c>
      <c r="J370" s="6" t="s">
        <v>417</v>
      </c>
      <c r="K370" s="6" t="s">
        <v>525</v>
      </c>
      <c r="L370" s="6" t="s">
        <v>525</v>
      </c>
      <c r="M370" s="55">
        <f t="shared" si="25"/>
        <v>0</v>
      </c>
      <c r="N370" s="57">
        <f t="shared" si="26"/>
        <v>100</v>
      </c>
    </row>
    <row r="371" spans="1:14" ht="68.25" customHeight="1">
      <c r="A371" s="27"/>
      <c r="B371" s="62" t="s">
        <v>523</v>
      </c>
      <c r="C371" s="63"/>
      <c r="D371" s="64"/>
      <c r="E371" s="5"/>
      <c r="F371" s="6" t="s">
        <v>11</v>
      </c>
      <c r="G371" s="6" t="s">
        <v>12</v>
      </c>
      <c r="H371" s="6" t="s">
        <v>559</v>
      </c>
      <c r="I371" s="6" t="s">
        <v>116</v>
      </c>
      <c r="J371" s="6" t="s">
        <v>417</v>
      </c>
      <c r="K371" s="6" t="s">
        <v>526</v>
      </c>
      <c r="L371" s="6" t="s">
        <v>526</v>
      </c>
      <c r="M371" s="55">
        <f t="shared" si="25"/>
        <v>0</v>
      </c>
      <c r="N371" s="57">
        <f t="shared" si="26"/>
        <v>99.99999999999999</v>
      </c>
    </row>
    <row r="372" spans="1:14" ht="56.25" customHeight="1">
      <c r="A372" s="27"/>
      <c r="B372" s="62" t="s">
        <v>362</v>
      </c>
      <c r="C372" s="63"/>
      <c r="D372" s="64"/>
      <c r="E372" s="5"/>
      <c r="F372" s="6" t="s">
        <v>11</v>
      </c>
      <c r="G372" s="6" t="s">
        <v>12</v>
      </c>
      <c r="H372" s="6" t="s">
        <v>360</v>
      </c>
      <c r="I372" s="6" t="s">
        <v>116</v>
      </c>
      <c r="J372" s="11">
        <v>32551.2</v>
      </c>
      <c r="K372" s="11">
        <v>31191.7</v>
      </c>
      <c r="L372" s="11">
        <v>31191.7</v>
      </c>
      <c r="M372" s="55">
        <f t="shared" si="25"/>
        <v>0</v>
      </c>
      <c r="N372" s="57">
        <f t="shared" si="26"/>
        <v>99.99999999999999</v>
      </c>
    </row>
    <row r="373" spans="1:14" ht="57.75" customHeight="1">
      <c r="A373" s="27"/>
      <c r="B373" s="62" t="s">
        <v>363</v>
      </c>
      <c r="C373" s="63"/>
      <c r="D373" s="64"/>
      <c r="E373" s="5"/>
      <c r="F373" s="6" t="s">
        <v>11</v>
      </c>
      <c r="G373" s="6" t="s">
        <v>12</v>
      </c>
      <c r="H373" s="6" t="s">
        <v>361</v>
      </c>
      <c r="I373" s="6" t="s">
        <v>116</v>
      </c>
      <c r="J373" s="11">
        <v>9830.5</v>
      </c>
      <c r="K373" s="11">
        <v>9398.9</v>
      </c>
      <c r="L373" s="11">
        <v>9398.9</v>
      </c>
      <c r="M373" s="55">
        <f t="shared" si="25"/>
        <v>0</v>
      </c>
      <c r="N373" s="57">
        <f t="shared" si="26"/>
        <v>100</v>
      </c>
    </row>
    <row r="374" spans="1:14" ht="34.5" customHeight="1">
      <c r="A374" s="27"/>
      <c r="B374" s="65" t="s">
        <v>527</v>
      </c>
      <c r="C374" s="66"/>
      <c r="D374" s="67"/>
      <c r="E374" s="5"/>
      <c r="F374" s="6" t="s">
        <v>11</v>
      </c>
      <c r="G374" s="6" t="s">
        <v>12</v>
      </c>
      <c r="H374" s="6" t="s">
        <v>528</v>
      </c>
      <c r="I374" s="6" t="s">
        <v>116</v>
      </c>
      <c r="J374" s="11">
        <v>0</v>
      </c>
      <c r="K374" s="11">
        <v>6614.2</v>
      </c>
      <c r="L374" s="11">
        <v>5962.5</v>
      </c>
      <c r="M374" s="55">
        <f t="shared" si="25"/>
        <v>-651.6999999999998</v>
      </c>
      <c r="N374" s="57">
        <f t="shared" si="26"/>
        <v>90.14695654803303</v>
      </c>
    </row>
    <row r="375" spans="1:14" ht="35.25" customHeight="1">
      <c r="A375" s="27"/>
      <c r="B375" s="68" t="s">
        <v>71</v>
      </c>
      <c r="C375" s="69"/>
      <c r="D375" s="70"/>
      <c r="E375" s="5"/>
      <c r="F375" s="6" t="s">
        <v>11</v>
      </c>
      <c r="G375" s="6" t="s">
        <v>12</v>
      </c>
      <c r="H375" s="6" t="s">
        <v>228</v>
      </c>
      <c r="I375" s="6"/>
      <c r="J375" s="11">
        <f>J376</f>
        <v>186940</v>
      </c>
      <c r="K375" s="11">
        <f>K376</f>
        <v>183939.9</v>
      </c>
      <c r="L375" s="11">
        <f>L376</f>
        <v>183208.2</v>
      </c>
      <c r="M375" s="55">
        <f t="shared" si="25"/>
        <v>-731.6999999999825</v>
      </c>
      <c r="N375" s="57">
        <f t="shared" si="26"/>
        <v>99.60220702522945</v>
      </c>
    </row>
    <row r="376" spans="1:14" ht="145.5" customHeight="1">
      <c r="A376" s="27"/>
      <c r="B376" s="62" t="s">
        <v>263</v>
      </c>
      <c r="C376" s="63"/>
      <c r="D376" s="64"/>
      <c r="E376" s="5"/>
      <c r="F376" s="6" t="s">
        <v>11</v>
      </c>
      <c r="G376" s="6" t="s">
        <v>12</v>
      </c>
      <c r="H376" s="6" t="s">
        <v>229</v>
      </c>
      <c r="I376" s="6" t="s">
        <v>116</v>
      </c>
      <c r="J376" s="11">
        <v>186940</v>
      </c>
      <c r="K376" s="11">
        <v>183939.9</v>
      </c>
      <c r="L376" s="11">
        <v>183208.2</v>
      </c>
      <c r="M376" s="55">
        <f t="shared" si="25"/>
        <v>-731.6999999999825</v>
      </c>
      <c r="N376" s="57">
        <f t="shared" si="26"/>
        <v>99.60220702522945</v>
      </c>
    </row>
    <row r="377" spans="1:14" ht="47.25" customHeight="1">
      <c r="A377" s="27"/>
      <c r="B377" s="62" t="s">
        <v>529</v>
      </c>
      <c r="C377" s="63"/>
      <c r="D377" s="64"/>
      <c r="E377" s="5"/>
      <c r="F377" s="6" t="s">
        <v>11</v>
      </c>
      <c r="G377" s="6" t="s">
        <v>12</v>
      </c>
      <c r="H377" s="6" t="s">
        <v>530</v>
      </c>
      <c r="I377" s="6"/>
      <c r="J377" s="11">
        <v>0</v>
      </c>
      <c r="K377" s="11">
        <f>K378</f>
        <v>7474.2</v>
      </c>
      <c r="L377" s="11">
        <f>L378</f>
        <v>5605</v>
      </c>
      <c r="M377" s="55">
        <f t="shared" si="25"/>
        <v>-1869.1999999999998</v>
      </c>
      <c r="N377" s="57">
        <f t="shared" si="26"/>
        <v>74.99130341708812</v>
      </c>
    </row>
    <row r="378" spans="1:14" ht="11.25">
      <c r="A378" s="27"/>
      <c r="B378" s="62" t="s">
        <v>473</v>
      </c>
      <c r="C378" s="63"/>
      <c r="D378" s="64"/>
      <c r="E378" s="5"/>
      <c r="F378" s="6" t="s">
        <v>11</v>
      </c>
      <c r="G378" s="6" t="s">
        <v>12</v>
      </c>
      <c r="H378" s="6" t="s">
        <v>530</v>
      </c>
      <c r="I378" s="6" t="s">
        <v>116</v>
      </c>
      <c r="J378" s="11">
        <v>0</v>
      </c>
      <c r="K378" s="11">
        <v>7474.2</v>
      </c>
      <c r="L378" s="11">
        <v>5605</v>
      </c>
      <c r="M378" s="55">
        <f t="shared" si="25"/>
        <v>-1869.1999999999998</v>
      </c>
      <c r="N378" s="57">
        <f t="shared" si="26"/>
        <v>74.99130341708812</v>
      </c>
    </row>
    <row r="379" spans="1:14" ht="48" customHeight="1">
      <c r="A379" s="27"/>
      <c r="B379" s="62" t="s">
        <v>414</v>
      </c>
      <c r="C379" s="63"/>
      <c r="D379" s="64"/>
      <c r="E379" s="24"/>
      <c r="F379" s="6" t="s">
        <v>11</v>
      </c>
      <c r="G379" s="6" t="s">
        <v>12</v>
      </c>
      <c r="H379" s="6" t="s">
        <v>382</v>
      </c>
      <c r="I379" s="6"/>
      <c r="J379" s="11">
        <f>J380</f>
        <v>100</v>
      </c>
      <c r="K379" s="11">
        <f>K380</f>
        <v>95</v>
      </c>
      <c r="L379" s="11">
        <f>L380</f>
        <v>92.8</v>
      </c>
      <c r="M379" s="55">
        <f t="shared" si="25"/>
        <v>-2.200000000000003</v>
      </c>
      <c r="N379" s="57">
        <f t="shared" si="26"/>
        <v>97.6842105263158</v>
      </c>
    </row>
    <row r="380" spans="1:14" ht="35.25" customHeight="1">
      <c r="A380" s="27"/>
      <c r="B380" s="62" t="s">
        <v>115</v>
      </c>
      <c r="C380" s="63"/>
      <c r="D380" s="64"/>
      <c r="E380" s="24"/>
      <c r="F380" s="6" t="s">
        <v>11</v>
      </c>
      <c r="G380" s="6" t="s">
        <v>12</v>
      </c>
      <c r="H380" s="6" t="s">
        <v>382</v>
      </c>
      <c r="I380" s="6" t="s">
        <v>116</v>
      </c>
      <c r="J380" s="11">
        <v>100</v>
      </c>
      <c r="K380" s="11">
        <v>95</v>
      </c>
      <c r="L380" s="11">
        <v>92.8</v>
      </c>
      <c r="M380" s="55">
        <f t="shared" si="25"/>
        <v>-2.200000000000003</v>
      </c>
      <c r="N380" s="57">
        <f t="shared" si="26"/>
        <v>97.6842105263158</v>
      </c>
    </row>
    <row r="381" spans="1:14" ht="34.5" customHeight="1">
      <c r="A381" s="27"/>
      <c r="B381" s="62" t="s">
        <v>312</v>
      </c>
      <c r="C381" s="63"/>
      <c r="D381" s="64"/>
      <c r="E381" s="24"/>
      <c r="F381" s="6" t="s">
        <v>11</v>
      </c>
      <c r="G381" s="6" t="s">
        <v>12</v>
      </c>
      <c r="H381" s="6" t="s">
        <v>376</v>
      </c>
      <c r="I381" s="6"/>
      <c r="J381" s="11">
        <f>J382</f>
        <v>1679.8</v>
      </c>
      <c r="K381" s="11">
        <f>K382</f>
        <v>1750.8</v>
      </c>
      <c r="L381" s="11">
        <f>L382</f>
        <v>1750.8</v>
      </c>
      <c r="M381" s="55">
        <f t="shared" si="25"/>
        <v>0</v>
      </c>
      <c r="N381" s="57">
        <f t="shared" si="26"/>
        <v>100</v>
      </c>
    </row>
    <row r="382" spans="1:14" ht="35.25" customHeight="1">
      <c r="A382" s="27"/>
      <c r="B382" s="62" t="s">
        <v>115</v>
      </c>
      <c r="C382" s="63"/>
      <c r="D382" s="64"/>
      <c r="E382" s="24"/>
      <c r="F382" s="6" t="s">
        <v>11</v>
      </c>
      <c r="G382" s="6" t="s">
        <v>12</v>
      </c>
      <c r="H382" s="6" t="s">
        <v>376</v>
      </c>
      <c r="I382" s="6" t="s">
        <v>116</v>
      </c>
      <c r="J382" s="11">
        <v>1679.8</v>
      </c>
      <c r="K382" s="11">
        <v>1750.8</v>
      </c>
      <c r="L382" s="11">
        <v>1750.8</v>
      </c>
      <c r="M382" s="55">
        <f t="shared" si="25"/>
        <v>0</v>
      </c>
      <c r="N382" s="57">
        <f t="shared" si="26"/>
        <v>100</v>
      </c>
    </row>
    <row r="383" spans="1:14" ht="45" customHeight="1">
      <c r="A383" s="27"/>
      <c r="B383" s="62" t="s">
        <v>374</v>
      </c>
      <c r="C383" s="63"/>
      <c r="D383" s="64"/>
      <c r="E383" s="5"/>
      <c r="F383" s="6" t="s">
        <v>11</v>
      </c>
      <c r="G383" s="6" t="s">
        <v>12</v>
      </c>
      <c r="H383" s="6" t="s">
        <v>379</v>
      </c>
      <c r="I383" s="6"/>
      <c r="J383" s="11">
        <f>J384</f>
        <v>1065</v>
      </c>
      <c r="K383" s="11">
        <f>K384</f>
        <v>1065</v>
      </c>
      <c r="L383" s="11">
        <f>L384</f>
        <v>1065</v>
      </c>
      <c r="M383" s="55">
        <f t="shared" si="25"/>
        <v>0</v>
      </c>
      <c r="N383" s="57">
        <f t="shared" si="26"/>
        <v>100</v>
      </c>
    </row>
    <row r="384" spans="1:14" ht="23.25" customHeight="1">
      <c r="A384" s="27"/>
      <c r="B384" s="62" t="s">
        <v>105</v>
      </c>
      <c r="C384" s="63"/>
      <c r="D384" s="64"/>
      <c r="E384" s="5"/>
      <c r="F384" s="6" t="s">
        <v>11</v>
      </c>
      <c r="G384" s="6" t="s">
        <v>12</v>
      </c>
      <c r="H384" s="6" t="s">
        <v>379</v>
      </c>
      <c r="I384" s="6" t="s">
        <v>106</v>
      </c>
      <c r="J384" s="11">
        <v>1065</v>
      </c>
      <c r="K384" s="11">
        <v>1065</v>
      </c>
      <c r="L384" s="11">
        <v>1065</v>
      </c>
      <c r="M384" s="55">
        <f t="shared" si="25"/>
        <v>0</v>
      </c>
      <c r="N384" s="57">
        <f t="shared" si="26"/>
        <v>100</v>
      </c>
    </row>
    <row r="385" spans="1:14" ht="45" customHeight="1">
      <c r="A385" s="27"/>
      <c r="B385" s="91" t="s">
        <v>531</v>
      </c>
      <c r="C385" s="92"/>
      <c r="D385" s="93"/>
      <c r="E385" s="5"/>
      <c r="F385" s="6" t="s">
        <v>11</v>
      </c>
      <c r="G385" s="6" t="s">
        <v>12</v>
      </c>
      <c r="H385" s="6" t="s">
        <v>532</v>
      </c>
      <c r="I385" s="6"/>
      <c r="J385" s="11">
        <f>J386</f>
        <v>0</v>
      </c>
      <c r="K385" s="11">
        <f>K386</f>
        <v>75</v>
      </c>
      <c r="L385" s="11">
        <f>L386</f>
        <v>75</v>
      </c>
      <c r="M385" s="55">
        <f t="shared" si="25"/>
        <v>0</v>
      </c>
      <c r="N385" s="57">
        <f t="shared" si="26"/>
        <v>100</v>
      </c>
    </row>
    <row r="386" spans="1:14" ht="35.25" customHeight="1">
      <c r="A386" s="27"/>
      <c r="B386" s="91" t="s">
        <v>115</v>
      </c>
      <c r="C386" s="92"/>
      <c r="D386" s="93"/>
      <c r="E386" s="5"/>
      <c r="F386" s="6" t="s">
        <v>11</v>
      </c>
      <c r="G386" s="6" t="s">
        <v>12</v>
      </c>
      <c r="H386" s="6" t="s">
        <v>532</v>
      </c>
      <c r="I386" s="6" t="s">
        <v>116</v>
      </c>
      <c r="J386" s="11">
        <v>0</v>
      </c>
      <c r="K386" s="11">
        <v>75</v>
      </c>
      <c r="L386" s="11">
        <v>75</v>
      </c>
      <c r="M386" s="55">
        <f t="shared" si="25"/>
        <v>0</v>
      </c>
      <c r="N386" s="57">
        <f t="shared" si="26"/>
        <v>100</v>
      </c>
    </row>
    <row r="387" spans="1:14" ht="35.25" customHeight="1">
      <c r="A387" s="27"/>
      <c r="B387" s="62" t="s">
        <v>410</v>
      </c>
      <c r="C387" s="63"/>
      <c r="D387" s="64"/>
      <c r="E387" s="5"/>
      <c r="F387" s="6" t="s">
        <v>11</v>
      </c>
      <c r="G387" s="6" t="s">
        <v>12</v>
      </c>
      <c r="H387" s="6" t="s">
        <v>224</v>
      </c>
      <c r="I387" s="6"/>
      <c r="J387" s="11">
        <f>J388</f>
        <v>25</v>
      </c>
      <c r="K387" s="11">
        <f>K388</f>
        <v>0</v>
      </c>
      <c r="L387" s="11">
        <f>L388</f>
        <v>0</v>
      </c>
      <c r="M387" s="55">
        <f t="shared" si="25"/>
        <v>0</v>
      </c>
      <c r="N387" s="57" t="e">
        <f t="shared" si="26"/>
        <v>#DIV/0!</v>
      </c>
    </row>
    <row r="388" spans="1:14" ht="33.75" customHeight="1">
      <c r="A388" s="27"/>
      <c r="B388" s="62" t="s">
        <v>115</v>
      </c>
      <c r="C388" s="63"/>
      <c r="D388" s="64"/>
      <c r="E388" s="5"/>
      <c r="F388" s="6" t="s">
        <v>11</v>
      </c>
      <c r="G388" s="6" t="s">
        <v>12</v>
      </c>
      <c r="H388" s="6" t="s">
        <v>224</v>
      </c>
      <c r="I388" s="6" t="s">
        <v>116</v>
      </c>
      <c r="J388" s="11">
        <v>25</v>
      </c>
      <c r="K388" s="11">
        <v>0</v>
      </c>
      <c r="L388" s="11">
        <v>0</v>
      </c>
      <c r="M388" s="55">
        <f t="shared" si="25"/>
        <v>0</v>
      </c>
      <c r="N388" s="57" t="e">
        <f t="shared" si="26"/>
        <v>#DIV/0!</v>
      </c>
    </row>
    <row r="389" spans="1:14" ht="68.25" customHeight="1">
      <c r="A389" s="27"/>
      <c r="B389" s="62" t="s">
        <v>408</v>
      </c>
      <c r="C389" s="63"/>
      <c r="D389" s="64"/>
      <c r="E389" s="5"/>
      <c r="F389" s="6" t="s">
        <v>11</v>
      </c>
      <c r="G389" s="6" t="s">
        <v>12</v>
      </c>
      <c r="H389" s="6" t="s">
        <v>203</v>
      </c>
      <c r="I389" s="6"/>
      <c r="J389" s="11">
        <f>J390</f>
        <v>250.5</v>
      </c>
      <c r="K389" s="11">
        <f>K390</f>
        <v>100.4</v>
      </c>
      <c r="L389" s="11">
        <f>L390</f>
        <v>100.4</v>
      </c>
      <c r="M389" s="55">
        <f t="shared" si="25"/>
        <v>0</v>
      </c>
      <c r="N389" s="57">
        <f t="shared" si="26"/>
        <v>100</v>
      </c>
    </row>
    <row r="390" spans="1:14" ht="33.75" customHeight="1">
      <c r="A390" s="27"/>
      <c r="B390" s="62" t="s">
        <v>115</v>
      </c>
      <c r="C390" s="63"/>
      <c r="D390" s="64"/>
      <c r="E390" s="5"/>
      <c r="F390" s="6" t="s">
        <v>11</v>
      </c>
      <c r="G390" s="6" t="s">
        <v>12</v>
      </c>
      <c r="H390" s="6" t="s">
        <v>203</v>
      </c>
      <c r="I390" s="6" t="s">
        <v>116</v>
      </c>
      <c r="J390" s="11">
        <v>250.5</v>
      </c>
      <c r="K390" s="11">
        <v>100.4</v>
      </c>
      <c r="L390" s="11">
        <v>100.4</v>
      </c>
      <c r="M390" s="55">
        <f t="shared" si="25"/>
        <v>0</v>
      </c>
      <c r="N390" s="57">
        <f t="shared" si="26"/>
        <v>100</v>
      </c>
    </row>
    <row r="391" spans="1:14" ht="33" customHeight="1">
      <c r="A391" s="27"/>
      <c r="B391" s="62" t="s">
        <v>126</v>
      </c>
      <c r="C391" s="63"/>
      <c r="D391" s="64"/>
      <c r="E391" s="5"/>
      <c r="F391" s="6" t="s">
        <v>11</v>
      </c>
      <c r="G391" s="6" t="s">
        <v>12</v>
      </c>
      <c r="H391" s="6" t="s">
        <v>225</v>
      </c>
      <c r="I391" s="6"/>
      <c r="J391" s="11">
        <f>J392</f>
        <v>10</v>
      </c>
      <c r="K391" s="11">
        <v>0</v>
      </c>
      <c r="L391" s="11">
        <v>0</v>
      </c>
      <c r="M391" s="55">
        <f t="shared" si="25"/>
        <v>0</v>
      </c>
      <c r="N391" s="57">
        <v>0</v>
      </c>
    </row>
    <row r="392" spans="1:14" ht="35.25" customHeight="1">
      <c r="A392" s="27"/>
      <c r="B392" s="62" t="s">
        <v>115</v>
      </c>
      <c r="C392" s="63"/>
      <c r="D392" s="64"/>
      <c r="E392" s="5"/>
      <c r="F392" s="6" t="s">
        <v>11</v>
      </c>
      <c r="G392" s="6" t="s">
        <v>12</v>
      </c>
      <c r="H392" s="6" t="s">
        <v>225</v>
      </c>
      <c r="I392" s="6" t="s">
        <v>116</v>
      </c>
      <c r="J392" s="11">
        <v>10</v>
      </c>
      <c r="K392" s="11">
        <v>0</v>
      </c>
      <c r="L392" s="11">
        <v>0</v>
      </c>
      <c r="M392" s="55">
        <f t="shared" si="25"/>
        <v>0</v>
      </c>
      <c r="N392" s="57">
        <v>0</v>
      </c>
    </row>
    <row r="393" spans="1:14" ht="24" customHeight="1">
      <c r="A393" s="27"/>
      <c r="B393" s="62" t="s">
        <v>317</v>
      </c>
      <c r="C393" s="63"/>
      <c r="D393" s="64"/>
      <c r="E393" s="24"/>
      <c r="F393" s="36" t="s">
        <v>11</v>
      </c>
      <c r="G393" s="36" t="s">
        <v>12</v>
      </c>
      <c r="H393" s="36">
        <v>5380020640</v>
      </c>
      <c r="I393" s="9"/>
      <c r="J393" s="36">
        <f>J394</f>
        <v>7873.9</v>
      </c>
      <c r="K393" s="36">
        <f>K394</f>
        <v>6116.4</v>
      </c>
      <c r="L393" s="36">
        <f>L394</f>
        <v>6116.4</v>
      </c>
      <c r="M393" s="55">
        <f t="shared" si="25"/>
        <v>0</v>
      </c>
      <c r="N393" s="57">
        <f t="shared" si="26"/>
        <v>100</v>
      </c>
    </row>
    <row r="394" spans="1:14" ht="34.5" customHeight="1">
      <c r="A394" s="27"/>
      <c r="B394" s="62" t="s">
        <v>115</v>
      </c>
      <c r="C394" s="63"/>
      <c r="D394" s="64"/>
      <c r="E394" s="24"/>
      <c r="F394" s="36" t="s">
        <v>11</v>
      </c>
      <c r="G394" s="36" t="s">
        <v>12</v>
      </c>
      <c r="H394" s="36">
        <v>5380020640</v>
      </c>
      <c r="I394" s="36" t="s">
        <v>116</v>
      </c>
      <c r="J394" s="36">
        <v>7873.9</v>
      </c>
      <c r="K394" s="36">
        <v>6116.4</v>
      </c>
      <c r="L394" s="36">
        <v>6116.4</v>
      </c>
      <c r="M394" s="55">
        <f t="shared" si="25"/>
        <v>0</v>
      </c>
      <c r="N394" s="57">
        <f t="shared" si="26"/>
        <v>100</v>
      </c>
    </row>
    <row r="395" spans="1:14" ht="45.75" customHeight="1">
      <c r="A395" s="27"/>
      <c r="B395" s="62" t="s">
        <v>533</v>
      </c>
      <c r="C395" s="63"/>
      <c r="D395" s="64"/>
      <c r="E395" s="24"/>
      <c r="F395" s="36" t="s">
        <v>11</v>
      </c>
      <c r="G395" s="36" t="s">
        <v>12</v>
      </c>
      <c r="H395" s="36">
        <v>5380060800</v>
      </c>
      <c r="I395" s="36"/>
      <c r="J395" s="36">
        <v>0</v>
      </c>
      <c r="K395" s="36">
        <f>K396</f>
        <v>1473.7</v>
      </c>
      <c r="L395" s="36">
        <f>L396</f>
        <v>1102.6</v>
      </c>
      <c r="M395" s="55">
        <f t="shared" si="25"/>
        <v>-371.10000000000014</v>
      </c>
      <c r="N395" s="57">
        <f t="shared" si="26"/>
        <v>74.81848408767048</v>
      </c>
    </row>
    <row r="396" spans="1:14" ht="11.25">
      <c r="A396" s="27"/>
      <c r="B396" s="62" t="s">
        <v>473</v>
      </c>
      <c r="C396" s="63"/>
      <c r="D396" s="64"/>
      <c r="E396" s="24"/>
      <c r="F396" s="36" t="s">
        <v>11</v>
      </c>
      <c r="G396" s="36" t="s">
        <v>12</v>
      </c>
      <c r="H396" s="36">
        <v>5380060800</v>
      </c>
      <c r="I396" s="36">
        <v>600</v>
      </c>
      <c r="J396" s="36">
        <v>0</v>
      </c>
      <c r="K396" s="36">
        <v>1473.7</v>
      </c>
      <c r="L396" s="36">
        <v>1102.6</v>
      </c>
      <c r="M396" s="55">
        <f t="shared" si="25"/>
        <v>-371.10000000000014</v>
      </c>
      <c r="N396" s="57">
        <f t="shared" si="26"/>
        <v>74.81848408767048</v>
      </c>
    </row>
    <row r="397" spans="1:14" ht="24.75" customHeight="1">
      <c r="A397" s="27"/>
      <c r="B397" s="68" t="s">
        <v>148</v>
      </c>
      <c r="C397" s="69"/>
      <c r="D397" s="70"/>
      <c r="E397" s="5"/>
      <c r="F397" s="6" t="s">
        <v>11</v>
      </c>
      <c r="G397" s="6" t="s">
        <v>12</v>
      </c>
      <c r="H397" s="6" t="s">
        <v>158</v>
      </c>
      <c r="I397" s="6"/>
      <c r="J397" s="11">
        <f>J398</f>
        <v>4730.1</v>
      </c>
      <c r="K397" s="11">
        <f>K398+K400</f>
        <v>4980.200000000001</v>
      </c>
      <c r="L397" s="11">
        <f>L398+L400</f>
        <v>4891.1</v>
      </c>
      <c r="M397" s="55">
        <f t="shared" si="25"/>
        <v>-89.10000000000036</v>
      </c>
      <c r="N397" s="57">
        <f t="shared" si="26"/>
        <v>98.21091522428817</v>
      </c>
    </row>
    <row r="398" spans="1:14" ht="57.75" customHeight="1">
      <c r="A398" s="27"/>
      <c r="B398" s="62" t="s">
        <v>260</v>
      </c>
      <c r="C398" s="63"/>
      <c r="D398" s="64"/>
      <c r="E398" s="37"/>
      <c r="F398" s="6" t="s">
        <v>11</v>
      </c>
      <c r="G398" s="6" t="s">
        <v>12</v>
      </c>
      <c r="H398" s="6" t="s">
        <v>174</v>
      </c>
      <c r="I398" s="6"/>
      <c r="J398" s="11">
        <f>J399</f>
        <v>4730.1</v>
      </c>
      <c r="K398" s="11">
        <f>K399</f>
        <v>4780.1</v>
      </c>
      <c r="L398" s="11">
        <f>L399</f>
        <v>4691</v>
      </c>
      <c r="M398" s="55">
        <f t="shared" si="25"/>
        <v>-89.10000000000036</v>
      </c>
      <c r="N398" s="57">
        <f t="shared" si="26"/>
        <v>98.13602225894856</v>
      </c>
    </row>
    <row r="399" spans="1:14" ht="33.75" customHeight="1">
      <c r="A399" s="27"/>
      <c r="B399" s="62" t="s">
        <v>115</v>
      </c>
      <c r="C399" s="63"/>
      <c r="D399" s="64"/>
      <c r="E399" s="5"/>
      <c r="F399" s="6" t="s">
        <v>11</v>
      </c>
      <c r="G399" s="6" t="s">
        <v>12</v>
      </c>
      <c r="H399" s="6" t="s">
        <v>174</v>
      </c>
      <c r="I399" s="6" t="s">
        <v>116</v>
      </c>
      <c r="J399" s="11">
        <v>4730.1</v>
      </c>
      <c r="K399" s="11">
        <v>4780.1</v>
      </c>
      <c r="L399" s="11">
        <v>4691</v>
      </c>
      <c r="M399" s="55">
        <f aca="true" t="shared" si="27" ref="M399:M462">L399-K399</f>
        <v>-89.10000000000036</v>
      </c>
      <c r="N399" s="57">
        <f aca="true" t="shared" si="28" ref="N399:N462">L399/K399%</f>
        <v>98.13602225894856</v>
      </c>
    </row>
    <row r="400" spans="1:14" ht="23.25" customHeight="1">
      <c r="A400" s="27"/>
      <c r="B400" s="62" t="s">
        <v>86</v>
      </c>
      <c r="C400" s="63"/>
      <c r="D400" s="64"/>
      <c r="E400" s="5"/>
      <c r="F400" s="6" t="s">
        <v>11</v>
      </c>
      <c r="G400" s="6" t="s">
        <v>12</v>
      </c>
      <c r="H400" s="6" t="s">
        <v>195</v>
      </c>
      <c r="I400" s="6"/>
      <c r="J400" s="11">
        <v>0</v>
      </c>
      <c r="K400" s="11">
        <f>K401</f>
        <v>200.1</v>
      </c>
      <c r="L400" s="11">
        <f>L401</f>
        <v>200.1</v>
      </c>
      <c r="M400" s="55">
        <f t="shared" si="27"/>
        <v>0</v>
      </c>
      <c r="N400" s="57">
        <f t="shared" si="28"/>
        <v>100</v>
      </c>
    </row>
    <row r="401" spans="1:14" ht="11.25">
      <c r="A401" s="27"/>
      <c r="B401" s="62" t="s">
        <v>473</v>
      </c>
      <c r="C401" s="63"/>
      <c r="D401" s="64"/>
      <c r="E401" s="5"/>
      <c r="F401" s="6" t="s">
        <v>11</v>
      </c>
      <c r="G401" s="6" t="s">
        <v>12</v>
      </c>
      <c r="H401" s="6" t="s">
        <v>195</v>
      </c>
      <c r="I401" s="6" t="s">
        <v>116</v>
      </c>
      <c r="J401" s="11">
        <v>0</v>
      </c>
      <c r="K401" s="11">
        <v>200.1</v>
      </c>
      <c r="L401" s="11">
        <v>200.1</v>
      </c>
      <c r="M401" s="55">
        <f t="shared" si="27"/>
        <v>0</v>
      </c>
      <c r="N401" s="57">
        <f t="shared" si="28"/>
        <v>100</v>
      </c>
    </row>
    <row r="402" spans="1:14" ht="11.25">
      <c r="A402" s="27"/>
      <c r="B402" s="28" t="s">
        <v>274</v>
      </c>
      <c r="C402" s="12"/>
      <c r="D402" s="13"/>
      <c r="E402" s="5"/>
      <c r="F402" s="5" t="s">
        <v>11</v>
      </c>
      <c r="G402" s="5" t="s">
        <v>15</v>
      </c>
      <c r="H402" s="5"/>
      <c r="I402" s="5"/>
      <c r="J402" s="40">
        <f>J403+J412</f>
        <v>19189.3</v>
      </c>
      <c r="K402" s="40">
        <f>K403+K412+K414+K417</f>
        <v>23887.8</v>
      </c>
      <c r="L402" s="40">
        <f>L403+L412+L414+L417</f>
        <v>23875.600000000002</v>
      </c>
      <c r="M402" s="55">
        <f t="shared" si="27"/>
        <v>-12.19999999999709</v>
      </c>
      <c r="N402" s="57">
        <f t="shared" si="28"/>
        <v>99.94892790462079</v>
      </c>
    </row>
    <row r="403" spans="1:14" ht="35.25" customHeight="1">
      <c r="A403" s="27"/>
      <c r="B403" s="62" t="s">
        <v>75</v>
      </c>
      <c r="C403" s="63"/>
      <c r="D403" s="64"/>
      <c r="E403" s="24"/>
      <c r="F403" s="6" t="s">
        <v>11</v>
      </c>
      <c r="G403" s="6" t="s">
        <v>15</v>
      </c>
      <c r="H403" s="6" t="s">
        <v>230</v>
      </c>
      <c r="I403" s="6"/>
      <c r="J403" s="11">
        <f>J404+J418</f>
        <v>19180</v>
      </c>
      <c r="K403" s="11">
        <f>K404+K418</f>
        <v>22376.5</v>
      </c>
      <c r="L403" s="11">
        <f>L404+L418</f>
        <v>22375.3</v>
      </c>
      <c r="M403" s="55">
        <f t="shared" si="27"/>
        <v>-1.2000000000007276</v>
      </c>
      <c r="N403" s="57">
        <f t="shared" si="28"/>
        <v>99.99463723102362</v>
      </c>
    </row>
    <row r="404" spans="1:14" ht="34.5" customHeight="1">
      <c r="A404" s="27"/>
      <c r="B404" s="62" t="s">
        <v>76</v>
      </c>
      <c r="C404" s="63"/>
      <c r="D404" s="64"/>
      <c r="E404" s="24"/>
      <c r="F404" s="6" t="s">
        <v>11</v>
      </c>
      <c r="G404" s="6" t="s">
        <v>15</v>
      </c>
      <c r="H404" s="6" t="s">
        <v>231</v>
      </c>
      <c r="I404" s="6"/>
      <c r="J404" s="11">
        <f>J405+J408+J409+J406+J407+J410+J411</f>
        <v>13268.8</v>
      </c>
      <c r="K404" s="11">
        <f>K405+K408+K409+K406+K407+K410+K411</f>
        <v>16546.6</v>
      </c>
      <c r="L404" s="11">
        <f>L405+L408+L409+L406+L407+L410+L411</f>
        <v>16545.5</v>
      </c>
      <c r="M404" s="55">
        <f t="shared" si="27"/>
        <v>-1.0999999999985448</v>
      </c>
      <c r="N404" s="57">
        <f t="shared" si="28"/>
        <v>99.9933521085903</v>
      </c>
    </row>
    <row r="405" spans="1:14" ht="34.5" customHeight="1">
      <c r="A405" s="27"/>
      <c r="B405" s="62" t="s">
        <v>76</v>
      </c>
      <c r="C405" s="63"/>
      <c r="D405" s="64"/>
      <c r="E405" s="5"/>
      <c r="F405" s="6" t="s">
        <v>11</v>
      </c>
      <c r="G405" s="6" t="s">
        <v>15</v>
      </c>
      <c r="H405" s="6" t="s">
        <v>231</v>
      </c>
      <c r="I405" s="6" t="s">
        <v>116</v>
      </c>
      <c r="J405" s="11">
        <v>572.1</v>
      </c>
      <c r="K405" s="11">
        <v>4311</v>
      </c>
      <c r="L405" s="11">
        <v>4309.9</v>
      </c>
      <c r="M405" s="55">
        <f t="shared" si="27"/>
        <v>-1.1000000000003638</v>
      </c>
      <c r="N405" s="57">
        <f t="shared" si="28"/>
        <v>99.97448387845047</v>
      </c>
    </row>
    <row r="406" spans="1:14" ht="33.75" customHeight="1">
      <c r="A406" s="27"/>
      <c r="B406" s="62" t="s">
        <v>290</v>
      </c>
      <c r="C406" s="63"/>
      <c r="D406" s="64"/>
      <c r="E406" s="5"/>
      <c r="F406" s="6" t="s">
        <v>11</v>
      </c>
      <c r="G406" s="6" t="s">
        <v>15</v>
      </c>
      <c r="H406" s="6" t="s">
        <v>294</v>
      </c>
      <c r="I406" s="6" t="s">
        <v>116</v>
      </c>
      <c r="J406" s="11">
        <v>383.8</v>
      </c>
      <c r="K406" s="11">
        <v>443.8</v>
      </c>
      <c r="L406" s="11">
        <v>443.8</v>
      </c>
      <c r="M406" s="55">
        <f t="shared" si="27"/>
        <v>0</v>
      </c>
      <c r="N406" s="57">
        <f t="shared" si="28"/>
        <v>100.00000000000001</v>
      </c>
    </row>
    <row r="407" spans="1:14" ht="33.75" customHeight="1">
      <c r="A407" s="27"/>
      <c r="B407" s="62" t="s">
        <v>291</v>
      </c>
      <c r="C407" s="63"/>
      <c r="D407" s="64"/>
      <c r="E407" s="5"/>
      <c r="F407" s="6" t="s">
        <v>11</v>
      </c>
      <c r="G407" s="6" t="s">
        <v>15</v>
      </c>
      <c r="H407" s="6" t="s">
        <v>295</v>
      </c>
      <c r="I407" s="6" t="s">
        <v>116</v>
      </c>
      <c r="J407" s="11">
        <v>95.9</v>
      </c>
      <c r="K407" s="11">
        <v>87.9</v>
      </c>
      <c r="L407" s="11">
        <v>87.9</v>
      </c>
      <c r="M407" s="55">
        <f t="shared" si="27"/>
        <v>0</v>
      </c>
      <c r="N407" s="57">
        <f t="shared" si="28"/>
        <v>100</v>
      </c>
    </row>
    <row r="408" spans="1:14" ht="36" customHeight="1">
      <c r="A408" s="27"/>
      <c r="B408" s="62" t="s">
        <v>288</v>
      </c>
      <c r="C408" s="63"/>
      <c r="D408" s="64"/>
      <c r="E408" s="5"/>
      <c r="F408" s="6" t="s">
        <v>11</v>
      </c>
      <c r="G408" s="6" t="s">
        <v>15</v>
      </c>
      <c r="H408" s="6" t="s">
        <v>292</v>
      </c>
      <c r="I408" s="6" t="s">
        <v>116</v>
      </c>
      <c r="J408" s="11">
        <v>1712.6</v>
      </c>
      <c r="K408" s="11">
        <v>1982.4</v>
      </c>
      <c r="L408" s="11">
        <v>1982.4</v>
      </c>
      <c r="M408" s="55">
        <f t="shared" si="27"/>
        <v>0</v>
      </c>
      <c r="N408" s="57">
        <f t="shared" si="28"/>
        <v>100</v>
      </c>
    </row>
    <row r="409" spans="1:14" ht="33.75" customHeight="1">
      <c r="A409" s="27"/>
      <c r="B409" s="62" t="s">
        <v>289</v>
      </c>
      <c r="C409" s="63"/>
      <c r="D409" s="64"/>
      <c r="E409" s="5"/>
      <c r="F409" s="6" t="s">
        <v>11</v>
      </c>
      <c r="G409" s="6" t="s">
        <v>15</v>
      </c>
      <c r="H409" s="6" t="s">
        <v>293</v>
      </c>
      <c r="I409" s="6" t="s">
        <v>116</v>
      </c>
      <c r="J409" s="11">
        <v>517.2</v>
      </c>
      <c r="K409" s="11">
        <v>597.5</v>
      </c>
      <c r="L409" s="11">
        <v>597.5</v>
      </c>
      <c r="M409" s="55">
        <f t="shared" si="27"/>
        <v>0</v>
      </c>
      <c r="N409" s="57">
        <f t="shared" si="28"/>
        <v>100</v>
      </c>
    </row>
    <row r="410" spans="1:14" ht="46.5" customHeight="1">
      <c r="A410" s="27"/>
      <c r="B410" s="62" t="s">
        <v>366</v>
      </c>
      <c r="C410" s="63"/>
      <c r="D410" s="64"/>
      <c r="E410" s="5"/>
      <c r="F410" s="6" t="s">
        <v>11</v>
      </c>
      <c r="G410" s="6" t="s">
        <v>15</v>
      </c>
      <c r="H410" s="6" t="s">
        <v>364</v>
      </c>
      <c r="I410" s="6" t="s">
        <v>116</v>
      </c>
      <c r="J410" s="36">
        <v>7670.7</v>
      </c>
      <c r="K410" s="36">
        <v>7009.3</v>
      </c>
      <c r="L410" s="36">
        <v>7009.3</v>
      </c>
      <c r="M410" s="55">
        <f t="shared" si="27"/>
        <v>0</v>
      </c>
      <c r="N410" s="57">
        <f t="shared" si="28"/>
        <v>100</v>
      </c>
    </row>
    <row r="411" spans="1:14" ht="45.75" customHeight="1">
      <c r="A411" s="27"/>
      <c r="B411" s="62" t="s">
        <v>367</v>
      </c>
      <c r="C411" s="63"/>
      <c r="D411" s="64"/>
      <c r="E411" s="5"/>
      <c r="F411" s="6" t="s">
        <v>11</v>
      </c>
      <c r="G411" s="6" t="s">
        <v>15</v>
      </c>
      <c r="H411" s="6" t="s">
        <v>365</v>
      </c>
      <c r="I411" s="6" t="s">
        <v>116</v>
      </c>
      <c r="J411" s="36">
        <v>2316.5</v>
      </c>
      <c r="K411" s="36">
        <v>2114.7</v>
      </c>
      <c r="L411" s="36">
        <v>2114.7</v>
      </c>
      <c r="M411" s="55">
        <f t="shared" si="27"/>
        <v>0</v>
      </c>
      <c r="N411" s="57">
        <f t="shared" si="28"/>
        <v>100</v>
      </c>
    </row>
    <row r="412" spans="1:14" ht="68.25" customHeight="1">
      <c r="A412" s="27"/>
      <c r="B412" s="62" t="s">
        <v>375</v>
      </c>
      <c r="C412" s="63"/>
      <c r="D412" s="64"/>
      <c r="E412" s="5"/>
      <c r="F412" s="6" t="s">
        <v>11</v>
      </c>
      <c r="G412" s="6" t="s">
        <v>15</v>
      </c>
      <c r="H412" s="6" t="s">
        <v>203</v>
      </c>
      <c r="I412" s="6"/>
      <c r="J412" s="11">
        <f>J413</f>
        <v>9.3</v>
      </c>
      <c r="K412" s="11">
        <f>K413</f>
        <v>9.3</v>
      </c>
      <c r="L412" s="11">
        <f>L413</f>
        <v>7.9</v>
      </c>
      <c r="M412" s="55">
        <f t="shared" si="27"/>
        <v>-1.4000000000000004</v>
      </c>
      <c r="N412" s="57">
        <f t="shared" si="28"/>
        <v>84.94623655913978</v>
      </c>
    </row>
    <row r="413" spans="1:14" ht="35.25" customHeight="1">
      <c r="A413" s="27"/>
      <c r="B413" s="62" t="s">
        <v>115</v>
      </c>
      <c r="C413" s="63"/>
      <c r="D413" s="64"/>
      <c r="E413" s="5"/>
      <c r="F413" s="6" t="s">
        <v>11</v>
      </c>
      <c r="G413" s="6" t="s">
        <v>15</v>
      </c>
      <c r="H413" s="6" t="s">
        <v>203</v>
      </c>
      <c r="I413" s="6" t="s">
        <v>116</v>
      </c>
      <c r="J413" s="11">
        <v>9.3</v>
      </c>
      <c r="K413" s="11">
        <v>9.3</v>
      </c>
      <c r="L413" s="11">
        <v>7.9</v>
      </c>
      <c r="M413" s="55">
        <f t="shared" si="27"/>
        <v>-1.4000000000000004</v>
      </c>
      <c r="N413" s="57">
        <f t="shared" si="28"/>
        <v>84.94623655913978</v>
      </c>
    </row>
    <row r="414" spans="1:14" ht="23.25" customHeight="1">
      <c r="A414" s="27"/>
      <c r="B414" s="62" t="s">
        <v>86</v>
      </c>
      <c r="C414" s="63"/>
      <c r="D414" s="64"/>
      <c r="E414" s="5"/>
      <c r="F414" s="6" t="s">
        <v>11</v>
      </c>
      <c r="G414" s="6" t="s">
        <v>15</v>
      </c>
      <c r="H414" s="6" t="s">
        <v>195</v>
      </c>
      <c r="I414" s="6"/>
      <c r="J414" s="11">
        <v>0</v>
      </c>
      <c r="K414" s="11">
        <f>K415</f>
        <v>500</v>
      </c>
      <c r="L414" s="11">
        <f>L415</f>
        <v>500</v>
      </c>
      <c r="M414" s="55">
        <f t="shared" si="27"/>
        <v>0</v>
      </c>
      <c r="N414" s="57">
        <f t="shared" si="28"/>
        <v>100</v>
      </c>
    </row>
    <row r="415" spans="1:14" ht="11.25">
      <c r="A415" s="27"/>
      <c r="B415" s="62" t="s">
        <v>473</v>
      </c>
      <c r="C415" s="63"/>
      <c r="D415" s="64"/>
      <c r="E415" s="5"/>
      <c r="F415" s="6" t="s">
        <v>11</v>
      </c>
      <c r="G415" s="6" t="s">
        <v>15</v>
      </c>
      <c r="H415" s="6" t="s">
        <v>195</v>
      </c>
      <c r="I415" s="6" t="s">
        <v>116</v>
      </c>
      <c r="J415" s="11">
        <v>0</v>
      </c>
      <c r="K415" s="11">
        <v>500</v>
      </c>
      <c r="L415" s="11">
        <v>500</v>
      </c>
      <c r="M415" s="55">
        <f t="shared" si="27"/>
        <v>0</v>
      </c>
      <c r="N415" s="57">
        <f t="shared" si="28"/>
        <v>100</v>
      </c>
    </row>
    <row r="416" spans="1:14" ht="25.5" customHeight="1">
      <c r="A416" s="27"/>
      <c r="B416" s="62" t="s">
        <v>513</v>
      </c>
      <c r="C416" s="63"/>
      <c r="D416" s="64"/>
      <c r="E416" s="5"/>
      <c r="F416" s="6" t="s">
        <v>11</v>
      </c>
      <c r="G416" s="6" t="s">
        <v>15</v>
      </c>
      <c r="H416" s="6" t="s">
        <v>467</v>
      </c>
      <c r="I416" s="6"/>
      <c r="J416" s="11">
        <v>0</v>
      </c>
      <c r="K416" s="11">
        <f>K417</f>
        <v>1002</v>
      </c>
      <c r="L416" s="11">
        <f>L417</f>
        <v>992.4</v>
      </c>
      <c r="M416" s="55">
        <f t="shared" si="27"/>
        <v>-9.600000000000023</v>
      </c>
      <c r="N416" s="57">
        <f t="shared" si="28"/>
        <v>99.04191616766467</v>
      </c>
    </row>
    <row r="417" spans="1:14" ht="11.25">
      <c r="A417" s="27"/>
      <c r="B417" s="62" t="s">
        <v>473</v>
      </c>
      <c r="C417" s="63"/>
      <c r="D417" s="64"/>
      <c r="E417" s="5"/>
      <c r="F417" s="6" t="s">
        <v>11</v>
      </c>
      <c r="G417" s="6" t="s">
        <v>15</v>
      </c>
      <c r="H417" s="6" t="s">
        <v>467</v>
      </c>
      <c r="I417" s="6" t="s">
        <v>116</v>
      </c>
      <c r="J417" s="11">
        <v>0</v>
      </c>
      <c r="K417" s="11">
        <v>1002</v>
      </c>
      <c r="L417" s="11">
        <v>992.4</v>
      </c>
      <c r="M417" s="55">
        <f t="shared" si="27"/>
        <v>-9.600000000000023</v>
      </c>
      <c r="N417" s="57">
        <f t="shared" si="28"/>
        <v>99.04191616766467</v>
      </c>
    </row>
    <row r="418" spans="1:14" ht="33.75" customHeight="1">
      <c r="A418" s="27"/>
      <c r="B418" s="71" t="s">
        <v>278</v>
      </c>
      <c r="C418" s="72"/>
      <c r="D418" s="73"/>
      <c r="E418" s="5"/>
      <c r="F418" s="5"/>
      <c r="G418" s="5"/>
      <c r="H418" s="5"/>
      <c r="I418" s="5"/>
      <c r="J418" s="40">
        <f>J419+J422+J423+J420+J421+J424+J426+J425</f>
        <v>5911.2</v>
      </c>
      <c r="K418" s="40">
        <f>K419+K422+K423+K420+K421+K424+K426+K425</f>
        <v>5829.9</v>
      </c>
      <c r="L418" s="40">
        <f>L419+L422+L423+L420+L421+L424+L426+L425</f>
        <v>5829.799999999999</v>
      </c>
      <c r="M418" s="55">
        <f t="shared" si="27"/>
        <v>-0.1000000000003638</v>
      </c>
      <c r="N418" s="57">
        <f t="shared" si="28"/>
        <v>99.9982847047119</v>
      </c>
    </row>
    <row r="419" spans="1:14" ht="34.5" customHeight="1">
      <c r="A419" s="27"/>
      <c r="B419" s="62" t="s">
        <v>278</v>
      </c>
      <c r="C419" s="63"/>
      <c r="D419" s="64"/>
      <c r="E419" s="5"/>
      <c r="F419" s="6" t="s">
        <v>11</v>
      </c>
      <c r="G419" s="6" t="s">
        <v>15</v>
      </c>
      <c r="H419" s="6" t="s">
        <v>232</v>
      </c>
      <c r="I419" s="6" t="s">
        <v>116</v>
      </c>
      <c r="J419" s="11">
        <v>233.5</v>
      </c>
      <c r="K419" s="11">
        <v>215.3</v>
      </c>
      <c r="L419" s="11">
        <v>215.3</v>
      </c>
      <c r="M419" s="55">
        <f t="shared" si="27"/>
        <v>0</v>
      </c>
      <c r="N419" s="57">
        <f t="shared" si="28"/>
        <v>100</v>
      </c>
    </row>
    <row r="420" spans="1:14" ht="36" customHeight="1">
      <c r="A420" s="27"/>
      <c r="B420" s="62" t="s">
        <v>298</v>
      </c>
      <c r="C420" s="63"/>
      <c r="D420" s="64"/>
      <c r="E420" s="5"/>
      <c r="F420" s="6" t="s">
        <v>11</v>
      </c>
      <c r="G420" s="6" t="s">
        <v>15</v>
      </c>
      <c r="H420" s="6" t="s">
        <v>301</v>
      </c>
      <c r="I420" s="6" t="s">
        <v>116</v>
      </c>
      <c r="J420" s="8">
        <v>100.5</v>
      </c>
      <c r="K420" s="8">
        <v>100.5</v>
      </c>
      <c r="L420" s="8">
        <v>100.5</v>
      </c>
      <c r="M420" s="55">
        <f t="shared" si="27"/>
        <v>0</v>
      </c>
      <c r="N420" s="57">
        <f t="shared" si="28"/>
        <v>100.00000000000001</v>
      </c>
    </row>
    <row r="421" spans="1:14" ht="36" customHeight="1">
      <c r="A421" s="27"/>
      <c r="B421" s="62" t="s">
        <v>320</v>
      </c>
      <c r="C421" s="63"/>
      <c r="D421" s="64"/>
      <c r="E421" s="5"/>
      <c r="F421" s="6" t="s">
        <v>11</v>
      </c>
      <c r="G421" s="6" t="s">
        <v>15</v>
      </c>
      <c r="H421" s="6" t="s">
        <v>302</v>
      </c>
      <c r="I421" s="6" t="s">
        <v>116</v>
      </c>
      <c r="J421" s="8">
        <v>2</v>
      </c>
      <c r="K421" s="8">
        <v>2</v>
      </c>
      <c r="L421" s="8">
        <v>2</v>
      </c>
      <c r="M421" s="55">
        <f t="shared" si="27"/>
        <v>0</v>
      </c>
      <c r="N421" s="57">
        <f t="shared" si="28"/>
        <v>100</v>
      </c>
    </row>
    <row r="422" spans="1:14" ht="36" customHeight="1">
      <c r="A422" s="27"/>
      <c r="B422" s="62" t="s">
        <v>296</v>
      </c>
      <c r="C422" s="63"/>
      <c r="D422" s="64"/>
      <c r="E422" s="5"/>
      <c r="F422" s="6" t="s">
        <v>11</v>
      </c>
      <c r="G422" s="6" t="s">
        <v>15</v>
      </c>
      <c r="H422" s="6" t="s">
        <v>299</v>
      </c>
      <c r="I422" s="6" t="s">
        <v>116</v>
      </c>
      <c r="J422" s="8">
        <v>1919.5</v>
      </c>
      <c r="K422" s="8">
        <v>1823.3</v>
      </c>
      <c r="L422" s="8">
        <v>1823.2</v>
      </c>
      <c r="M422" s="55">
        <f t="shared" si="27"/>
        <v>-0.09999999999990905</v>
      </c>
      <c r="N422" s="57">
        <f t="shared" si="28"/>
        <v>99.9945154390391</v>
      </c>
    </row>
    <row r="423" spans="1:14" ht="36" customHeight="1">
      <c r="A423" s="27"/>
      <c r="B423" s="62" t="s">
        <v>297</v>
      </c>
      <c r="C423" s="63"/>
      <c r="D423" s="64"/>
      <c r="E423" s="5"/>
      <c r="F423" s="6" t="s">
        <v>11</v>
      </c>
      <c r="G423" s="6" t="s">
        <v>15</v>
      </c>
      <c r="H423" s="6" t="s">
        <v>300</v>
      </c>
      <c r="I423" s="6" t="s">
        <v>116</v>
      </c>
      <c r="J423" s="8">
        <v>579.7</v>
      </c>
      <c r="K423" s="8">
        <v>548.6</v>
      </c>
      <c r="L423" s="8">
        <v>548.6</v>
      </c>
      <c r="M423" s="55">
        <f t="shared" si="27"/>
        <v>0</v>
      </c>
      <c r="N423" s="57">
        <f t="shared" si="28"/>
        <v>99.99999999999999</v>
      </c>
    </row>
    <row r="424" spans="1:14" ht="45.75" customHeight="1">
      <c r="A424" s="27"/>
      <c r="B424" s="62" t="s">
        <v>368</v>
      </c>
      <c r="C424" s="63"/>
      <c r="D424" s="64"/>
      <c r="E424" s="5"/>
      <c r="F424" s="6" t="s">
        <v>11</v>
      </c>
      <c r="G424" s="6" t="s">
        <v>15</v>
      </c>
      <c r="H424" s="6" t="s">
        <v>383</v>
      </c>
      <c r="I424" s="6" t="s">
        <v>116</v>
      </c>
      <c r="J424" s="8">
        <v>2362.5</v>
      </c>
      <c r="K424" s="8">
        <v>2415.8</v>
      </c>
      <c r="L424" s="8">
        <v>2415.8</v>
      </c>
      <c r="M424" s="55">
        <f t="shared" si="27"/>
        <v>0</v>
      </c>
      <c r="N424" s="57">
        <f t="shared" si="28"/>
        <v>100</v>
      </c>
    </row>
    <row r="425" spans="1:14" ht="0.75" customHeight="1" hidden="1">
      <c r="A425" s="27"/>
      <c r="B425" s="62" t="s">
        <v>388</v>
      </c>
      <c r="C425" s="63"/>
      <c r="D425" s="64"/>
      <c r="E425" s="5"/>
      <c r="F425" s="6" t="s">
        <v>11</v>
      </c>
      <c r="G425" s="6" t="s">
        <v>15</v>
      </c>
      <c r="H425" s="6" t="s">
        <v>389</v>
      </c>
      <c r="I425" s="6" t="s">
        <v>116</v>
      </c>
      <c r="J425" s="8">
        <v>0</v>
      </c>
      <c r="K425" s="8">
        <v>0</v>
      </c>
      <c r="L425" s="8">
        <v>0</v>
      </c>
      <c r="M425" s="55">
        <f t="shared" si="27"/>
        <v>0</v>
      </c>
      <c r="N425" s="57" t="e">
        <f t="shared" si="28"/>
        <v>#DIV/0!</v>
      </c>
    </row>
    <row r="426" spans="1:14" ht="48" customHeight="1">
      <c r="A426" s="27"/>
      <c r="B426" s="62" t="s">
        <v>369</v>
      </c>
      <c r="C426" s="63"/>
      <c r="D426" s="64"/>
      <c r="E426" s="5"/>
      <c r="F426" s="6" t="s">
        <v>11</v>
      </c>
      <c r="G426" s="6" t="s">
        <v>15</v>
      </c>
      <c r="H426" s="6" t="s">
        <v>384</v>
      </c>
      <c r="I426" s="6" t="s">
        <v>116</v>
      </c>
      <c r="J426" s="8">
        <v>713.5</v>
      </c>
      <c r="K426" s="8">
        <v>724.4</v>
      </c>
      <c r="L426" s="8">
        <v>724.4</v>
      </c>
      <c r="M426" s="55">
        <f t="shared" si="27"/>
        <v>0</v>
      </c>
      <c r="N426" s="57">
        <f t="shared" si="28"/>
        <v>100</v>
      </c>
    </row>
    <row r="427" spans="1:14" ht="11.25" customHeight="1">
      <c r="A427" s="27"/>
      <c r="B427" s="71" t="s">
        <v>279</v>
      </c>
      <c r="C427" s="72"/>
      <c r="D427" s="73"/>
      <c r="E427" s="5"/>
      <c r="F427" s="5" t="s">
        <v>11</v>
      </c>
      <c r="G427" s="5" t="s">
        <v>11</v>
      </c>
      <c r="H427" s="5"/>
      <c r="I427" s="5"/>
      <c r="J427" s="40">
        <f aca="true" t="shared" si="29" ref="J427:L428">J428</f>
        <v>1947.4</v>
      </c>
      <c r="K427" s="40">
        <f t="shared" si="29"/>
        <v>851.9</v>
      </c>
      <c r="L427" s="40">
        <f t="shared" si="29"/>
        <v>851.9</v>
      </c>
      <c r="M427" s="55">
        <f t="shared" si="27"/>
        <v>0</v>
      </c>
      <c r="N427" s="57">
        <f t="shared" si="28"/>
        <v>100</v>
      </c>
    </row>
    <row r="428" spans="1:14" ht="35.25" customHeight="1">
      <c r="A428" s="27"/>
      <c r="B428" s="62" t="s">
        <v>411</v>
      </c>
      <c r="C428" s="63"/>
      <c r="D428" s="64"/>
      <c r="E428" s="5"/>
      <c r="F428" s="6" t="s">
        <v>11</v>
      </c>
      <c r="G428" s="6" t="s">
        <v>11</v>
      </c>
      <c r="H428" s="6" t="s">
        <v>149</v>
      </c>
      <c r="I428" s="5"/>
      <c r="J428" s="11">
        <f t="shared" si="29"/>
        <v>1947.4</v>
      </c>
      <c r="K428" s="11">
        <f t="shared" si="29"/>
        <v>851.9</v>
      </c>
      <c r="L428" s="11">
        <f t="shared" si="29"/>
        <v>851.9</v>
      </c>
      <c r="M428" s="55">
        <f t="shared" si="27"/>
        <v>0</v>
      </c>
      <c r="N428" s="57">
        <f t="shared" si="28"/>
        <v>100</v>
      </c>
    </row>
    <row r="429" spans="1:14" ht="35.25" customHeight="1">
      <c r="A429" s="27"/>
      <c r="B429" s="62" t="s">
        <v>125</v>
      </c>
      <c r="C429" s="63"/>
      <c r="D429" s="64"/>
      <c r="E429" s="5"/>
      <c r="F429" s="6" t="s">
        <v>11</v>
      </c>
      <c r="G429" s="6" t="s">
        <v>11</v>
      </c>
      <c r="H429" s="6" t="s">
        <v>226</v>
      </c>
      <c r="I429" s="5"/>
      <c r="J429" s="11">
        <f>J432+J430</f>
        <v>1947.4</v>
      </c>
      <c r="K429" s="11">
        <f>K432+K430</f>
        <v>851.9</v>
      </c>
      <c r="L429" s="11">
        <f>L432+L430</f>
        <v>851.9</v>
      </c>
      <c r="M429" s="55">
        <f t="shared" si="27"/>
        <v>0</v>
      </c>
      <c r="N429" s="57">
        <f t="shared" si="28"/>
        <v>100</v>
      </c>
    </row>
    <row r="430" spans="1:14" ht="47.25" customHeight="1">
      <c r="A430" s="27"/>
      <c r="B430" s="68" t="s">
        <v>321</v>
      </c>
      <c r="C430" s="69"/>
      <c r="D430" s="70"/>
      <c r="E430" s="5"/>
      <c r="F430" s="6" t="s">
        <v>11</v>
      </c>
      <c r="G430" s="6" t="s">
        <v>11</v>
      </c>
      <c r="H430" s="6" t="s">
        <v>267</v>
      </c>
      <c r="I430" s="6"/>
      <c r="J430" s="11">
        <f>J431</f>
        <v>1001.9</v>
      </c>
      <c r="K430" s="11">
        <f>K431</f>
        <v>0</v>
      </c>
      <c r="L430" s="11">
        <f>L431</f>
        <v>0</v>
      </c>
      <c r="M430" s="55">
        <f t="shared" si="27"/>
        <v>0</v>
      </c>
      <c r="N430" s="57">
        <v>0</v>
      </c>
    </row>
    <row r="431" spans="1:14" ht="34.5" customHeight="1">
      <c r="A431" s="27"/>
      <c r="B431" s="62" t="s">
        <v>322</v>
      </c>
      <c r="C431" s="63"/>
      <c r="D431" s="64"/>
      <c r="E431" s="5"/>
      <c r="F431" s="6" t="s">
        <v>11</v>
      </c>
      <c r="G431" s="6" t="s">
        <v>11</v>
      </c>
      <c r="H431" s="6" t="s">
        <v>267</v>
      </c>
      <c r="I431" s="6" t="s">
        <v>116</v>
      </c>
      <c r="J431" s="11">
        <v>1001.9</v>
      </c>
      <c r="K431" s="11">
        <v>0</v>
      </c>
      <c r="L431" s="11">
        <v>0</v>
      </c>
      <c r="M431" s="55">
        <f t="shared" si="27"/>
        <v>0</v>
      </c>
      <c r="N431" s="57">
        <v>0</v>
      </c>
    </row>
    <row r="432" spans="1:14" ht="35.25" customHeight="1">
      <c r="A432" s="27"/>
      <c r="B432" s="62" t="s">
        <v>445</v>
      </c>
      <c r="C432" s="63"/>
      <c r="D432" s="64"/>
      <c r="E432" s="5"/>
      <c r="F432" s="6" t="s">
        <v>11</v>
      </c>
      <c r="G432" s="6" t="s">
        <v>11</v>
      </c>
      <c r="H432" s="6" t="s">
        <v>233</v>
      </c>
      <c r="I432" s="6"/>
      <c r="J432" s="11">
        <f>J433</f>
        <v>945.5</v>
      </c>
      <c r="K432" s="11">
        <f>K433</f>
        <v>851.9</v>
      </c>
      <c r="L432" s="11">
        <f>L433</f>
        <v>851.9</v>
      </c>
      <c r="M432" s="55">
        <f t="shared" si="27"/>
        <v>0</v>
      </c>
      <c r="N432" s="57">
        <f t="shared" si="28"/>
        <v>100</v>
      </c>
    </row>
    <row r="433" spans="1:14" ht="35.25" customHeight="1">
      <c r="A433" s="27"/>
      <c r="B433" s="62" t="s">
        <v>115</v>
      </c>
      <c r="C433" s="63"/>
      <c r="D433" s="64"/>
      <c r="E433" s="5"/>
      <c r="F433" s="6" t="s">
        <v>11</v>
      </c>
      <c r="G433" s="6" t="s">
        <v>11</v>
      </c>
      <c r="H433" s="6" t="s">
        <v>233</v>
      </c>
      <c r="I433" s="6" t="s">
        <v>116</v>
      </c>
      <c r="J433" s="11">
        <v>945.5</v>
      </c>
      <c r="K433" s="11">
        <v>851.9</v>
      </c>
      <c r="L433" s="11">
        <v>851.9</v>
      </c>
      <c r="M433" s="55">
        <f t="shared" si="27"/>
        <v>0</v>
      </c>
      <c r="N433" s="57">
        <f t="shared" si="28"/>
        <v>100</v>
      </c>
    </row>
    <row r="434" spans="1:14" ht="13.5" customHeight="1">
      <c r="A434" s="27"/>
      <c r="B434" s="71" t="s">
        <v>45</v>
      </c>
      <c r="C434" s="72"/>
      <c r="D434" s="73"/>
      <c r="E434" s="5"/>
      <c r="F434" s="5" t="s">
        <v>11</v>
      </c>
      <c r="G434" s="5" t="s">
        <v>8</v>
      </c>
      <c r="H434" s="6"/>
      <c r="I434" s="6"/>
      <c r="J434" s="40">
        <f>J435+J477</f>
        <v>41340.5</v>
      </c>
      <c r="K434" s="40">
        <f>K435+K477+K482</f>
        <v>18284.999999999996</v>
      </c>
      <c r="L434" s="40">
        <f>L435+L477+L482</f>
        <v>18184.799999999996</v>
      </c>
      <c r="M434" s="55">
        <f t="shared" si="27"/>
        <v>-100.20000000000073</v>
      </c>
      <c r="N434" s="57">
        <f t="shared" si="28"/>
        <v>99.45200984413454</v>
      </c>
    </row>
    <row r="435" spans="1:14" ht="33.75" customHeight="1">
      <c r="A435" s="27"/>
      <c r="B435" s="71" t="s">
        <v>411</v>
      </c>
      <c r="C435" s="72"/>
      <c r="D435" s="73"/>
      <c r="E435" s="5"/>
      <c r="F435" s="5" t="s">
        <v>11</v>
      </c>
      <c r="G435" s="5" t="s">
        <v>8</v>
      </c>
      <c r="H435" s="5" t="s">
        <v>149</v>
      </c>
      <c r="I435" s="5"/>
      <c r="J435" s="40">
        <f>J440+J452+J436</f>
        <v>41340.5</v>
      </c>
      <c r="K435" s="40">
        <f>K440+K452+K436+K438+K450</f>
        <v>18206.899999999998</v>
      </c>
      <c r="L435" s="40">
        <f>L440+L452+L436+L438+L450</f>
        <v>18106.699999999997</v>
      </c>
      <c r="M435" s="55">
        <f t="shared" si="27"/>
        <v>-100.20000000000073</v>
      </c>
      <c r="N435" s="57">
        <f t="shared" si="28"/>
        <v>99.4496591951403</v>
      </c>
    </row>
    <row r="436" spans="1:14" ht="57.75" customHeight="1">
      <c r="A436" s="27"/>
      <c r="B436" s="62" t="s">
        <v>396</v>
      </c>
      <c r="C436" s="63"/>
      <c r="D436" s="64"/>
      <c r="E436" s="5"/>
      <c r="F436" s="6" t="s">
        <v>11</v>
      </c>
      <c r="G436" s="6" t="s">
        <v>8</v>
      </c>
      <c r="H436" s="6" t="s">
        <v>397</v>
      </c>
      <c r="I436" s="6"/>
      <c r="J436" s="11">
        <f>J437</f>
        <v>21988</v>
      </c>
      <c r="K436" s="11">
        <f>K437</f>
        <v>0</v>
      </c>
      <c r="L436" s="11">
        <f>L437</f>
        <v>0</v>
      </c>
      <c r="M436" s="55">
        <f t="shared" si="27"/>
        <v>0</v>
      </c>
      <c r="N436" s="57">
        <v>0</v>
      </c>
    </row>
    <row r="437" spans="1:14" ht="33.75" customHeight="1">
      <c r="A437" s="27"/>
      <c r="B437" s="62" t="s">
        <v>115</v>
      </c>
      <c r="C437" s="63"/>
      <c r="D437" s="64"/>
      <c r="E437" s="5"/>
      <c r="F437" s="6" t="s">
        <v>11</v>
      </c>
      <c r="G437" s="6" t="s">
        <v>8</v>
      </c>
      <c r="H437" s="6" t="s">
        <v>397</v>
      </c>
      <c r="I437" s="6" t="s">
        <v>130</v>
      </c>
      <c r="J437" s="11">
        <v>21988</v>
      </c>
      <c r="K437" s="11">
        <v>0</v>
      </c>
      <c r="L437" s="11">
        <v>0</v>
      </c>
      <c r="M437" s="55">
        <f t="shared" si="27"/>
        <v>0</v>
      </c>
      <c r="N437" s="57">
        <v>0</v>
      </c>
    </row>
    <row r="438" spans="1:14" ht="25.5" customHeight="1">
      <c r="A438" s="27"/>
      <c r="B438" s="62" t="s">
        <v>535</v>
      </c>
      <c r="C438" s="63"/>
      <c r="D438" s="64"/>
      <c r="E438" s="5"/>
      <c r="F438" s="6" t="s">
        <v>11</v>
      </c>
      <c r="G438" s="6" t="s">
        <v>8</v>
      </c>
      <c r="H438" s="6" t="s">
        <v>534</v>
      </c>
      <c r="I438" s="6"/>
      <c r="J438" s="11">
        <f>J439</f>
        <v>0</v>
      </c>
      <c r="K438" s="11">
        <f>K439</f>
        <v>15</v>
      </c>
      <c r="L438" s="11">
        <f>L439</f>
        <v>15</v>
      </c>
      <c r="M438" s="55">
        <f t="shared" si="27"/>
        <v>0</v>
      </c>
      <c r="N438" s="57">
        <f t="shared" si="28"/>
        <v>100</v>
      </c>
    </row>
    <row r="439" spans="1:14" ht="24" customHeight="1">
      <c r="A439" s="27"/>
      <c r="B439" s="62" t="s">
        <v>117</v>
      </c>
      <c r="C439" s="63"/>
      <c r="D439" s="64"/>
      <c r="E439" s="5"/>
      <c r="F439" s="6" t="s">
        <v>11</v>
      </c>
      <c r="G439" s="6" t="s">
        <v>8</v>
      </c>
      <c r="H439" s="6" t="s">
        <v>534</v>
      </c>
      <c r="I439" s="6" t="s">
        <v>119</v>
      </c>
      <c r="J439" s="11">
        <v>0</v>
      </c>
      <c r="K439" s="11">
        <v>15</v>
      </c>
      <c r="L439" s="11">
        <v>15</v>
      </c>
      <c r="M439" s="55">
        <f t="shared" si="27"/>
        <v>0</v>
      </c>
      <c r="N439" s="57">
        <f t="shared" si="28"/>
        <v>100</v>
      </c>
    </row>
    <row r="440" spans="1:14" ht="35.25" customHeight="1">
      <c r="A440" s="27"/>
      <c r="B440" s="62" t="s">
        <v>125</v>
      </c>
      <c r="C440" s="63"/>
      <c r="D440" s="64"/>
      <c r="E440" s="5"/>
      <c r="F440" s="6" t="s">
        <v>11</v>
      </c>
      <c r="G440" s="6" t="s">
        <v>8</v>
      </c>
      <c r="H440" s="6" t="s">
        <v>226</v>
      </c>
      <c r="I440" s="6"/>
      <c r="J440" s="11">
        <f>J441+J444+J447</f>
        <v>246.6</v>
      </c>
      <c r="K440" s="11">
        <f>K441+K444+K447</f>
        <v>200</v>
      </c>
      <c r="L440" s="11">
        <f>L441+L444+L447</f>
        <v>167.6</v>
      </c>
      <c r="M440" s="55">
        <f t="shared" si="27"/>
        <v>-32.400000000000006</v>
      </c>
      <c r="N440" s="57">
        <f t="shared" si="28"/>
        <v>83.8</v>
      </c>
    </row>
    <row r="441" spans="1:14" ht="11.25">
      <c r="A441" s="27"/>
      <c r="B441" s="62" t="s">
        <v>54</v>
      </c>
      <c r="C441" s="63"/>
      <c r="D441" s="64"/>
      <c r="E441" s="24"/>
      <c r="F441" s="6" t="s">
        <v>11</v>
      </c>
      <c r="G441" s="6" t="s">
        <v>8</v>
      </c>
      <c r="H441" s="6" t="s">
        <v>234</v>
      </c>
      <c r="I441" s="6"/>
      <c r="J441" s="11">
        <f>J442</f>
        <v>42.1</v>
      </c>
      <c r="K441" s="11">
        <f>K442+K443</f>
        <v>48.1</v>
      </c>
      <c r="L441" s="11">
        <f>L442+L443</f>
        <v>20.7</v>
      </c>
      <c r="M441" s="55">
        <f t="shared" si="27"/>
        <v>-27.400000000000002</v>
      </c>
      <c r="N441" s="57">
        <f t="shared" si="28"/>
        <v>43.03534303534303</v>
      </c>
    </row>
    <row r="442" spans="1:14" ht="24.75" customHeight="1">
      <c r="A442" s="27"/>
      <c r="B442" s="62" t="s">
        <v>266</v>
      </c>
      <c r="C442" s="63"/>
      <c r="D442" s="64"/>
      <c r="E442" s="24"/>
      <c r="F442" s="6" t="s">
        <v>11</v>
      </c>
      <c r="G442" s="6" t="s">
        <v>8</v>
      </c>
      <c r="H442" s="6" t="s">
        <v>234</v>
      </c>
      <c r="I442" s="6" t="s">
        <v>106</v>
      </c>
      <c r="J442" s="11">
        <v>42.1</v>
      </c>
      <c r="K442" s="11">
        <v>12.6</v>
      </c>
      <c r="L442" s="11">
        <v>4.7</v>
      </c>
      <c r="M442" s="55">
        <f t="shared" si="27"/>
        <v>-7.8999999999999995</v>
      </c>
      <c r="N442" s="57">
        <f t="shared" si="28"/>
        <v>37.301587301587304</v>
      </c>
    </row>
    <row r="443" spans="1:14" ht="11.25">
      <c r="A443" s="27"/>
      <c r="B443" s="62" t="s">
        <v>536</v>
      </c>
      <c r="C443" s="63"/>
      <c r="D443" s="64"/>
      <c r="E443" s="24"/>
      <c r="F443" s="6" t="s">
        <v>11</v>
      </c>
      <c r="G443" s="6" t="s">
        <v>8</v>
      </c>
      <c r="H443" s="6" t="s">
        <v>234</v>
      </c>
      <c r="I443" s="6" t="s">
        <v>119</v>
      </c>
      <c r="J443" s="11">
        <v>0</v>
      </c>
      <c r="K443" s="11">
        <v>35.5</v>
      </c>
      <c r="L443" s="11">
        <v>16</v>
      </c>
      <c r="M443" s="55">
        <f t="shared" si="27"/>
        <v>-19.5</v>
      </c>
      <c r="N443" s="57">
        <f t="shared" si="28"/>
        <v>45.07042253521127</v>
      </c>
    </row>
    <row r="444" spans="1:14" ht="23.25" customHeight="1">
      <c r="A444" s="27"/>
      <c r="B444" s="62" t="s">
        <v>325</v>
      </c>
      <c r="C444" s="63"/>
      <c r="D444" s="64"/>
      <c r="E444" s="24"/>
      <c r="F444" s="6" t="s">
        <v>11</v>
      </c>
      <c r="G444" s="6" t="s">
        <v>8</v>
      </c>
      <c r="H444" s="6" t="s">
        <v>235</v>
      </c>
      <c r="I444" s="6"/>
      <c r="J444" s="11">
        <f>J445</f>
        <v>160</v>
      </c>
      <c r="K444" s="11">
        <f>K445+K446</f>
        <v>130.9</v>
      </c>
      <c r="L444" s="11">
        <f>L445+L446</f>
        <v>130.9</v>
      </c>
      <c r="M444" s="55">
        <f t="shared" si="27"/>
        <v>0</v>
      </c>
      <c r="N444" s="57">
        <f t="shared" si="28"/>
        <v>99.99999999999999</v>
      </c>
    </row>
    <row r="445" spans="1:14" ht="24.75" customHeight="1">
      <c r="A445" s="27"/>
      <c r="B445" s="62" t="s">
        <v>266</v>
      </c>
      <c r="C445" s="63"/>
      <c r="D445" s="64"/>
      <c r="E445" s="24"/>
      <c r="F445" s="6" t="s">
        <v>11</v>
      </c>
      <c r="G445" s="6" t="s">
        <v>8</v>
      </c>
      <c r="H445" s="6" t="s">
        <v>235</v>
      </c>
      <c r="I445" s="6" t="s">
        <v>106</v>
      </c>
      <c r="J445" s="11">
        <v>160</v>
      </c>
      <c r="K445" s="11">
        <v>65.9</v>
      </c>
      <c r="L445" s="11">
        <v>65.9</v>
      </c>
      <c r="M445" s="55">
        <f t="shared" si="27"/>
        <v>0</v>
      </c>
      <c r="N445" s="57">
        <f t="shared" si="28"/>
        <v>100</v>
      </c>
    </row>
    <row r="446" spans="1:14" ht="35.25" customHeight="1">
      <c r="A446" s="27"/>
      <c r="B446" s="62" t="s">
        <v>107</v>
      </c>
      <c r="C446" s="63"/>
      <c r="D446" s="64"/>
      <c r="E446" s="24"/>
      <c r="F446" s="6" t="s">
        <v>11</v>
      </c>
      <c r="G446" s="6" t="s">
        <v>8</v>
      </c>
      <c r="H446" s="6" t="s">
        <v>235</v>
      </c>
      <c r="I446" s="6" t="s">
        <v>119</v>
      </c>
      <c r="J446" s="11">
        <v>0</v>
      </c>
      <c r="K446" s="11">
        <v>65</v>
      </c>
      <c r="L446" s="11">
        <v>65</v>
      </c>
      <c r="M446" s="55">
        <f t="shared" si="27"/>
        <v>0</v>
      </c>
      <c r="N446" s="57">
        <f t="shared" si="28"/>
        <v>100</v>
      </c>
    </row>
    <row r="447" spans="1:14" ht="34.5" customHeight="1">
      <c r="A447" s="27"/>
      <c r="B447" s="62" t="s">
        <v>416</v>
      </c>
      <c r="C447" s="63"/>
      <c r="D447" s="64"/>
      <c r="E447" s="24"/>
      <c r="F447" s="6" t="s">
        <v>11</v>
      </c>
      <c r="G447" s="6" t="s">
        <v>8</v>
      </c>
      <c r="H447" s="6" t="s">
        <v>236</v>
      </c>
      <c r="I447" s="6"/>
      <c r="J447" s="11">
        <f>J448</f>
        <v>44.5</v>
      </c>
      <c r="K447" s="11">
        <f>K448+K449</f>
        <v>21</v>
      </c>
      <c r="L447" s="11">
        <f>L448+L449</f>
        <v>16</v>
      </c>
      <c r="M447" s="55">
        <f t="shared" si="27"/>
        <v>-5</v>
      </c>
      <c r="N447" s="57">
        <f t="shared" si="28"/>
        <v>76.19047619047619</v>
      </c>
    </row>
    <row r="448" spans="1:14" ht="24.75" customHeight="1">
      <c r="A448" s="27"/>
      <c r="B448" s="62" t="s">
        <v>266</v>
      </c>
      <c r="C448" s="63"/>
      <c r="D448" s="64"/>
      <c r="E448" s="24"/>
      <c r="F448" s="6" t="s">
        <v>11</v>
      </c>
      <c r="G448" s="6" t="s">
        <v>8</v>
      </c>
      <c r="H448" s="6" t="s">
        <v>236</v>
      </c>
      <c r="I448" s="6" t="s">
        <v>106</v>
      </c>
      <c r="J448" s="11">
        <v>44.5</v>
      </c>
      <c r="K448" s="11">
        <v>0</v>
      </c>
      <c r="L448" s="11">
        <v>0</v>
      </c>
      <c r="M448" s="55">
        <f t="shared" si="27"/>
        <v>0</v>
      </c>
      <c r="N448" s="57">
        <v>0</v>
      </c>
    </row>
    <row r="449" spans="1:14" ht="11.25">
      <c r="A449" s="27"/>
      <c r="B449" s="62" t="s">
        <v>536</v>
      </c>
      <c r="C449" s="63"/>
      <c r="D449" s="64"/>
      <c r="E449" s="24"/>
      <c r="F449" s="6" t="s">
        <v>11</v>
      </c>
      <c r="G449" s="6" t="s">
        <v>8</v>
      </c>
      <c r="H449" s="6" t="s">
        <v>236</v>
      </c>
      <c r="I449" s="6" t="s">
        <v>119</v>
      </c>
      <c r="J449" s="11">
        <v>0</v>
      </c>
      <c r="K449" s="11">
        <v>21</v>
      </c>
      <c r="L449" s="11">
        <v>16</v>
      </c>
      <c r="M449" s="55">
        <f t="shared" si="27"/>
        <v>-5</v>
      </c>
      <c r="N449" s="57">
        <f t="shared" si="28"/>
        <v>76.19047619047619</v>
      </c>
    </row>
    <row r="450" spans="1:14" ht="33.75" customHeight="1">
      <c r="A450" s="27"/>
      <c r="B450" s="62" t="s">
        <v>75</v>
      </c>
      <c r="C450" s="63"/>
      <c r="D450" s="64"/>
      <c r="E450" s="24"/>
      <c r="F450" s="6" t="s">
        <v>11</v>
      </c>
      <c r="G450" s="6" t="s">
        <v>8</v>
      </c>
      <c r="H450" s="6" t="s">
        <v>537</v>
      </c>
      <c r="I450" s="6"/>
      <c r="J450" s="11">
        <v>0</v>
      </c>
      <c r="K450" s="11">
        <f>K451</f>
        <v>3</v>
      </c>
      <c r="L450" s="11">
        <f>L451</f>
        <v>3</v>
      </c>
      <c r="M450" s="55">
        <f t="shared" si="27"/>
        <v>0</v>
      </c>
      <c r="N450" s="57">
        <f t="shared" si="28"/>
        <v>100</v>
      </c>
    </row>
    <row r="451" spans="1:14" ht="24" customHeight="1">
      <c r="A451" s="27"/>
      <c r="B451" s="62" t="s">
        <v>538</v>
      </c>
      <c r="C451" s="63"/>
      <c r="D451" s="64"/>
      <c r="E451" s="24"/>
      <c r="F451" s="6" t="s">
        <v>11</v>
      </c>
      <c r="G451" s="6" t="s">
        <v>8</v>
      </c>
      <c r="H451" s="6" t="s">
        <v>537</v>
      </c>
      <c r="I451" s="6" t="s">
        <v>119</v>
      </c>
      <c r="J451" s="11">
        <v>0</v>
      </c>
      <c r="K451" s="11">
        <v>3</v>
      </c>
      <c r="L451" s="11">
        <v>3</v>
      </c>
      <c r="M451" s="55">
        <f t="shared" si="27"/>
        <v>0</v>
      </c>
      <c r="N451" s="57">
        <f t="shared" si="28"/>
        <v>100</v>
      </c>
    </row>
    <row r="452" spans="1:14" ht="33" customHeight="1">
      <c r="A452" s="27"/>
      <c r="B452" s="71" t="s">
        <v>326</v>
      </c>
      <c r="C452" s="72"/>
      <c r="D452" s="73"/>
      <c r="E452" s="5"/>
      <c r="F452" s="5" t="s">
        <v>11</v>
      </c>
      <c r="G452" s="5" t="s">
        <v>8</v>
      </c>
      <c r="H452" s="5" t="s">
        <v>237</v>
      </c>
      <c r="I452" s="5"/>
      <c r="J452" s="40">
        <f>J453+J457+J462+J466+J470+J480</f>
        <v>19105.9</v>
      </c>
      <c r="K452" s="40">
        <f>K453+K457+K462+K466+K470+K480+K469</f>
        <v>17988.899999999998</v>
      </c>
      <c r="L452" s="40">
        <f>L453+L457+L462+L466+L470+L480+L469</f>
        <v>17921.1</v>
      </c>
      <c r="M452" s="55">
        <f t="shared" si="27"/>
        <v>-67.79999999999927</v>
      </c>
      <c r="N452" s="57">
        <f t="shared" si="28"/>
        <v>99.6231009122292</v>
      </c>
    </row>
    <row r="453" spans="1:14" ht="22.5" customHeight="1">
      <c r="A453" s="27"/>
      <c r="B453" s="62" t="s">
        <v>77</v>
      </c>
      <c r="C453" s="63"/>
      <c r="D453" s="64"/>
      <c r="E453" s="5"/>
      <c r="F453" s="6" t="s">
        <v>11</v>
      </c>
      <c r="G453" s="6" t="s">
        <v>8</v>
      </c>
      <c r="H453" s="6" t="s">
        <v>238</v>
      </c>
      <c r="I453" s="6"/>
      <c r="J453" s="11">
        <f>J454+J455+J456</f>
        <v>3218.1</v>
      </c>
      <c r="K453" s="11">
        <f>K454+K455+K456</f>
        <v>3108.9</v>
      </c>
      <c r="L453" s="11">
        <f>L454+L455+L456</f>
        <v>3105.9</v>
      </c>
      <c r="M453" s="55">
        <f t="shared" si="27"/>
        <v>-3</v>
      </c>
      <c r="N453" s="57">
        <f t="shared" si="28"/>
        <v>99.90350284666602</v>
      </c>
    </row>
    <row r="454" spans="1:14" ht="56.25" customHeight="1">
      <c r="A454" s="27"/>
      <c r="B454" s="62" t="s">
        <v>102</v>
      </c>
      <c r="C454" s="63"/>
      <c r="D454" s="64"/>
      <c r="E454" s="5"/>
      <c r="F454" s="6" t="s">
        <v>11</v>
      </c>
      <c r="G454" s="6" t="s">
        <v>8</v>
      </c>
      <c r="H454" s="6" t="s">
        <v>238</v>
      </c>
      <c r="I454" s="6" t="s">
        <v>103</v>
      </c>
      <c r="J454" s="11">
        <v>2876.2</v>
      </c>
      <c r="K454" s="11">
        <v>2861</v>
      </c>
      <c r="L454" s="11">
        <v>2861</v>
      </c>
      <c r="M454" s="55">
        <f t="shared" si="27"/>
        <v>0</v>
      </c>
      <c r="N454" s="57">
        <f t="shared" si="28"/>
        <v>100</v>
      </c>
    </row>
    <row r="455" spans="1:14" ht="24" customHeight="1">
      <c r="A455" s="27"/>
      <c r="B455" s="62" t="s">
        <v>266</v>
      </c>
      <c r="C455" s="63"/>
      <c r="D455" s="64"/>
      <c r="E455" s="5"/>
      <c r="F455" s="6" t="s">
        <v>11</v>
      </c>
      <c r="G455" s="6" t="s">
        <v>8</v>
      </c>
      <c r="H455" s="6" t="s">
        <v>238</v>
      </c>
      <c r="I455" s="6" t="s">
        <v>106</v>
      </c>
      <c r="J455" s="11">
        <v>306.5</v>
      </c>
      <c r="K455" s="11">
        <v>242.5</v>
      </c>
      <c r="L455" s="11">
        <v>241.8</v>
      </c>
      <c r="M455" s="55">
        <f t="shared" si="27"/>
        <v>-0.6999999999999886</v>
      </c>
      <c r="N455" s="57">
        <f t="shared" si="28"/>
        <v>99.71134020618558</v>
      </c>
    </row>
    <row r="456" spans="1:14" ht="11.25" customHeight="1">
      <c r="A456" s="27"/>
      <c r="B456" s="62" t="s">
        <v>109</v>
      </c>
      <c r="C456" s="63"/>
      <c r="D456" s="64"/>
      <c r="E456" s="5"/>
      <c r="F456" s="6" t="s">
        <v>11</v>
      </c>
      <c r="G456" s="6" t="s">
        <v>8</v>
      </c>
      <c r="H456" s="6" t="s">
        <v>238</v>
      </c>
      <c r="I456" s="6" t="s">
        <v>110</v>
      </c>
      <c r="J456" s="11">
        <v>35.4</v>
      </c>
      <c r="K456" s="11">
        <v>5.4</v>
      </c>
      <c r="L456" s="11">
        <v>3.1</v>
      </c>
      <c r="M456" s="55">
        <f t="shared" si="27"/>
        <v>-2.3000000000000003</v>
      </c>
      <c r="N456" s="57">
        <f t="shared" si="28"/>
        <v>57.407407407407405</v>
      </c>
    </row>
    <row r="457" spans="1:14" ht="11.25" customHeight="1">
      <c r="A457" s="27"/>
      <c r="B457" s="71" t="s">
        <v>79</v>
      </c>
      <c r="C457" s="72"/>
      <c r="D457" s="73"/>
      <c r="E457" s="5"/>
      <c r="F457" s="5" t="s">
        <v>11</v>
      </c>
      <c r="G457" s="5" t="s">
        <v>8</v>
      </c>
      <c r="H457" s="5" t="s">
        <v>239</v>
      </c>
      <c r="I457" s="5"/>
      <c r="J457" s="40">
        <f>J459+J458+J460+J461</f>
        <v>1695.0999999999997</v>
      </c>
      <c r="K457" s="40">
        <f>K459+K458+K460+K461</f>
        <v>1632.5999999999997</v>
      </c>
      <c r="L457" s="40">
        <f>L459+L458+L460+L461</f>
        <v>1624.8</v>
      </c>
      <c r="M457" s="55">
        <f t="shared" si="27"/>
        <v>-7.799999999999727</v>
      </c>
      <c r="N457" s="57">
        <f t="shared" si="28"/>
        <v>99.52223447262038</v>
      </c>
    </row>
    <row r="458" spans="1:14" ht="57" customHeight="1">
      <c r="A458" s="27"/>
      <c r="B458" s="62" t="s">
        <v>102</v>
      </c>
      <c r="C458" s="63"/>
      <c r="D458" s="64"/>
      <c r="E458" s="5"/>
      <c r="F458" s="6" t="s">
        <v>11</v>
      </c>
      <c r="G458" s="6" t="s">
        <v>8</v>
      </c>
      <c r="H458" s="6" t="s">
        <v>239</v>
      </c>
      <c r="I458" s="6" t="s">
        <v>103</v>
      </c>
      <c r="J458" s="11">
        <v>1341.8</v>
      </c>
      <c r="K458" s="11">
        <v>1333.1</v>
      </c>
      <c r="L458" s="11">
        <v>1333.1</v>
      </c>
      <c r="M458" s="55">
        <f t="shared" si="27"/>
        <v>0</v>
      </c>
      <c r="N458" s="57">
        <f t="shared" si="28"/>
        <v>100</v>
      </c>
    </row>
    <row r="459" spans="1:14" ht="22.5" customHeight="1">
      <c r="A459" s="27"/>
      <c r="B459" s="62" t="s">
        <v>370</v>
      </c>
      <c r="C459" s="63"/>
      <c r="D459" s="64"/>
      <c r="E459" s="5"/>
      <c r="F459" s="6" t="s">
        <v>11</v>
      </c>
      <c r="G459" s="6" t="s">
        <v>8</v>
      </c>
      <c r="H459" s="6" t="s">
        <v>371</v>
      </c>
      <c r="I459" s="6" t="s">
        <v>103</v>
      </c>
      <c r="J459" s="11">
        <v>189.6</v>
      </c>
      <c r="K459" s="11">
        <v>135.8</v>
      </c>
      <c r="L459" s="11">
        <v>135.8</v>
      </c>
      <c r="M459" s="55">
        <f t="shared" si="27"/>
        <v>0</v>
      </c>
      <c r="N459" s="57">
        <f t="shared" si="28"/>
        <v>100</v>
      </c>
    </row>
    <row r="460" spans="1:14" ht="24" customHeight="1">
      <c r="A460" s="27"/>
      <c r="B460" s="62" t="s">
        <v>266</v>
      </c>
      <c r="C460" s="63"/>
      <c r="D460" s="64"/>
      <c r="E460" s="5"/>
      <c r="F460" s="6" t="s">
        <v>11</v>
      </c>
      <c r="G460" s="6" t="s">
        <v>8</v>
      </c>
      <c r="H460" s="6" t="s">
        <v>239</v>
      </c>
      <c r="I460" s="6" t="s">
        <v>106</v>
      </c>
      <c r="J460" s="11">
        <v>162.1</v>
      </c>
      <c r="K460" s="11">
        <v>162.1</v>
      </c>
      <c r="L460" s="11">
        <v>154.4</v>
      </c>
      <c r="M460" s="55">
        <f t="shared" si="27"/>
        <v>-7.699999999999989</v>
      </c>
      <c r="N460" s="57">
        <f t="shared" si="28"/>
        <v>95.24984577421345</v>
      </c>
    </row>
    <row r="461" spans="1:14" ht="11.25" customHeight="1">
      <c r="A461" s="27"/>
      <c r="B461" s="62" t="s">
        <v>109</v>
      </c>
      <c r="C461" s="63"/>
      <c r="D461" s="64"/>
      <c r="E461" s="5"/>
      <c r="F461" s="6" t="s">
        <v>11</v>
      </c>
      <c r="G461" s="6" t="s">
        <v>8</v>
      </c>
      <c r="H461" s="6" t="s">
        <v>239</v>
      </c>
      <c r="I461" s="6" t="s">
        <v>110</v>
      </c>
      <c r="J461" s="11">
        <v>1.6</v>
      </c>
      <c r="K461" s="11">
        <v>1.6</v>
      </c>
      <c r="L461" s="11">
        <v>1.5</v>
      </c>
      <c r="M461" s="55">
        <f t="shared" si="27"/>
        <v>-0.10000000000000009</v>
      </c>
      <c r="N461" s="57">
        <f t="shared" si="28"/>
        <v>93.75</v>
      </c>
    </row>
    <row r="462" spans="1:14" ht="24" customHeight="1">
      <c r="A462" s="27"/>
      <c r="B462" s="62" t="s">
        <v>78</v>
      </c>
      <c r="C462" s="63"/>
      <c r="D462" s="64"/>
      <c r="E462" s="5"/>
      <c r="F462" s="6" t="s">
        <v>11</v>
      </c>
      <c r="G462" s="6" t="s">
        <v>8</v>
      </c>
      <c r="H462" s="6" t="s">
        <v>240</v>
      </c>
      <c r="I462" s="6"/>
      <c r="J462" s="11">
        <f>J463+J464+J465</f>
        <v>12204.1</v>
      </c>
      <c r="K462" s="11">
        <f>K463+K464+K465</f>
        <v>11715.1</v>
      </c>
      <c r="L462" s="11">
        <f>L463+L464+L465</f>
        <v>11675.7</v>
      </c>
      <c r="M462" s="55">
        <f t="shared" si="27"/>
        <v>-39.399999999999636</v>
      </c>
      <c r="N462" s="57">
        <f t="shared" si="28"/>
        <v>99.66368191479373</v>
      </c>
    </row>
    <row r="463" spans="1:14" ht="58.5" customHeight="1">
      <c r="A463" s="27"/>
      <c r="B463" s="62" t="s">
        <v>102</v>
      </c>
      <c r="C463" s="63"/>
      <c r="D463" s="64"/>
      <c r="E463" s="5"/>
      <c r="F463" s="6" t="s">
        <v>11</v>
      </c>
      <c r="G463" s="6" t="s">
        <v>8</v>
      </c>
      <c r="H463" s="6" t="s">
        <v>240</v>
      </c>
      <c r="I463" s="6" t="s">
        <v>103</v>
      </c>
      <c r="J463" s="11">
        <v>10903.2</v>
      </c>
      <c r="K463" s="11">
        <v>10591.4</v>
      </c>
      <c r="L463" s="11">
        <v>10591.4</v>
      </c>
      <c r="M463" s="55">
        <f aca="true" t="shared" si="30" ref="M463:M526">L463-K463</f>
        <v>0</v>
      </c>
      <c r="N463" s="57">
        <f aca="true" t="shared" si="31" ref="N463:N526">L463/K463%</f>
        <v>100</v>
      </c>
    </row>
    <row r="464" spans="1:14" ht="24" customHeight="1">
      <c r="A464" s="27"/>
      <c r="B464" s="62" t="s">
        <v>266</v>
      </c>
      <c r="C464" s="63"/>
      <c r="D464" s="64"/>
      <c r="E464" s="5"/>
      <c r="F464" s="6" t="s">
        <v>11</v>
      </c>
      <c r="G464" s="6" t="s">
        <v>8</v>
      </c>
      <c r="H464" s="6" t="s">
        <v>240</v>
      </c>
      <c r="I464" s="6" t="s">
        <v>106</v>
      </c>
      <c r="J464" s="11">
        <v>1288.9</v>
      </c>
      <c r="K464" s="11">
        <v>1111.7</v>
      </c>
      <c r="L464" s="11">
        <v>1073.7</v>
      </c>
      <c r="M464" s="55">
        <f t="shared" si="30"/>
        <v>-38</v>
      </c>
      <c r="N464" s="57">
        <f t="shared" si="31"/>
        <v>96.58181163983089</v>
      </c>
    </row>
    <row r="465" spans="1:14" ht="11.25" customHeight="1">
      <c r="A465" s="27"/>
      <c r="B465" s="62" t="s">
        <v>109</v>
      </c>
      <c r="C465" s="63"/>
      <c r="D465" s="64"/>
      <c r="E465" s="5"/>
      <c r="F465" s="6" t="s">
        <v>11</v>
      </c>
      <c r="G465" s="6" t="s">
        <v>8</v>
      </c>
      <c r="H465" s="6" t="s">
        <v>240</v>
      </c>
      <c r="I465" s="6" t="s">
        <v>110</v>
      </c>
      <c r="J465" s="11">
        <v>12</v>
      </c>
      <c r="K465" s="11">
        <v>12</v>
      </c>
      <c r="L465" s="11">
        <v>10.6</v>
      </c>
      <c r="M465" s="55">
        <f t="shared" si="30"/>
        <v>-1.4000000000000004</v>
      </c>
      <c r="N465" s="57">
        <f t="shared" si="31"/>
        <v>88.33333333333333</v>
      </c>
    </row>
    <row r="466" spans="1:14" ht="22.5" customHeight="1">
      <c r="A466" s="27"/>
      <c r="B466" s="62" t="s">
        <v>70</v>
      </c>
      <c r="C466" s="63"/>
      <c r="D466" s="64"/>
      <c r="E466" s="5"/>
      <c r="F466" s="6" t="s">
        <v>11</v>
      </c>
      <c r="G466" s="6" t="s">
        <v>8</v>
      </c>
      <c r="H466" s="6" t="s">
        <v>315</v>
      </c>
      <c r="I466" s="6"/>
      <c r="J466" s="11">
        <f>J467</f>
        <v>383.9</v>
      </c>
      <c r="K466" s="11">
        <f>K467+K468</f>
        <v>184.5</v>
      </c>
      <c r="L466" s="11">
        <f>L467+L468</f>
        <v>171.1</v>
      </c>
      <c r="M466" s="55">
        <f t="shared" si="30"/>
        <v>-13.400000000000006</v>
      </c>
      <c r="N466" s="57">
        <f t="shared" si="31"/>
        <v>92.73712737127371</v>
      </c>
    </row>
    <row r="467" spans="1:14" ht="24.75" customHeight="1">
      <c r="A467" s="27"/>
      <c r="B467" s="62" t="s">
        <v>266</v>
      </c>
      <c r="C467" s="63"/>
      <c r="D467" s="64"/>
      <c r="E467" s="5"/>
      <c r="F467" s="6" t="s">
        <v>11</v>
      </c>
      <c r="G467" s="6" t="s">
        <v>8</v>
      </c>
      <c r="H467" s="6" t="s">
        <v>315</v>
      </c>
      <c r="I467" s="6" t="s">
        <v>106</v>
      </c>
      <c r="J467" s="11">
        <v>383.9</v>
      </c>
      <c r="K467" s="11">
        <v>94.1</v>
      </c>
      <c r="L467" s="11">
        <v>91.1</v>
      </c>
      <c r="M467" s="55">
        <f t="shared" si="30"/>
        <v>-3</v>
      </c>
      <c r="N467" s="57">
        <f t="shared" si="31"/>
        <v>96.81190223166844</v>
      </c>
    </row>
    <row r="468" spans="1:14" ht="23.25" customHeight="1">
      <c r="A468" s="27"/>
      <c r="B468" s="62" t="s">
        <v>117</v>
      </c>
      <c r="C468" s="63"/>
      <c r="D468" s="64"/>
      <c r="E468" s="5"/>
      <c r="F468" s="6" t="s">
        <v>11</v>
      </c>
      <c r="G468" s="6" t="s">
        <v>8</v>
      </c>
      <c r="H468" s="6" t="s">
        <v>315</v>
      </c>
      <c r="I468" s="6" t="s">
        <v>119</v>
      </c>
      <c r="J468" s="11">
        <v>0</v>
      </c>
      <c r="K468" s="11">
        <v>90.4</v>
      </c>
      <c r="L468" s="11">
        <v>80</v>
      </c>
      <c r="M468" s="55">
        <f t="shared" si="30"/>
        <v>-10.400000000000006</v>
      </c>
      <c r="N468" s="57">
        <f t="shared" si="31"/>
        <v>88.49557522123894</v>
      </c>
    </row>
    <row r="469" spans="1:14" ht="11.25">
      <c r="A469" s="27"/>
      <c r="B469" s="62" t="s">
        <v>540</v>
      </c>
      <c r="C469" s="63"/>
      <c r="D469" s="64"/>
      <c r="E469" s="5"/>
      <c r="F469" s="6" t="s">
        <v>11</v>
      </c>
      <c r="G469" s="6" t="s">
        <v>8</v>
      </c>
      <c r="H469" s="6" t="s">
        <v>541</v>
      </c>
      <c r="I469" s="6" t="s">
        <v>103</v>
      </c>
      <c r="J469" s="11">
        <v>0</v>
      </c>
      <c r="K469" s="11">
        <v>3.3</v>
      </c>
      <c r="L469" s="11">
        <v>3.3</v>
      </c>
      <c r="M469" s="55">
        <f t="shared" si="30"/>
        <v>0</v>
      </c>
      <c r="N469" s="57">
        <f t="shared" si="31"/>
        <v>99.99999999999999</v>
      </c>
    </row>
    <row r="470" spans="1:14" ht="33.75" customHeight="1">
      <c r="A470" s="27"/>
      <c r="B470" s="68" t="s">
        <v>71</v>
      </c>
      <c r="C470" s="69"/>
      <c r="D470" s="70"/>
      <c r="E470" s="5"/>
      <c r="F470" s="6" t="s">
        <v>11</v>
      </c>
      <c r="G470" s="6" t="s">
        <v>8</v>
      </c>
      <c r="H470" s="6" t="s">
        <v>241</v>
      </c>
      <c r="I470" s="6"/>
      <c r="J470" s="11">
        <f>J473+J475+J471</f>
        <v>1349.4</v>
      </c>
      <c r="K470" s="11">
        <f>K473+K475+K471</f>
        <v>1210.3000000000002</v>
      </c>
      <c r="L470" s="11">
        <f>L473+L475+L471</f>
        <v>1206.2</v>
      </c>
      <c r="M470" s="55">
        <f t="shared" si="30"/>
        <v>-4.100000000000136</v>
      </c>
      <c r="N470" s="57">
        <f t="shared" si="31"/>
        <v>99.66124101462447</v>
      </c>
    </row>
    <row r="471" spans="1:14" ht="46.5" customHeight="1">
      <c r="A471" s="27"/>
      <c r="B471" s="68" t="s">
        <v>270</v>
      </c>
      <c r="C471" s="69"/>
      <c r="D471" s="70"/>
      <c r="E471" s="5"/>
      <c r="F471" s="6" t="s">
        <v>11</v>
      </c>
      <c r="G471" s="6" t="s">
        <v>8</v>
      </c>
      <c r="H471" s="6" t="s">
        <v>271</v>
      </c>
      <c r="I471" s="6"/>
      <c r="J471" s="11">
        <f>J472</f>
        <v>247</v>
      </c>
      <c r="K471" s="11">
        <f>K472</f>
        <v>107.9</v>
      </c>
      <c r="L471" s="11">
        <f>L472</f>
        <v>107.9</v>
      </c>
      <c r="M471" s="55">
        <f t="shared" si="30"/>
        <v>0</v>
      </c>
      <c r="N471" s="57">
        <f t="shared" si="31"/>
        <v>100.00000000000001</v>
      </c>
    </row>
    <row r="472" spans="1:14" ht="23.25" customHeight="1">
      <c r="A472" s="27"/>
      <c r="B472" s="62" t="s">
        <v>105</v>
      </c>
      <c r="C472" s="63"/>
      <c r="D472" s="64"/>
      <c r="E472" s="34"/>
      <c r="F472" s="6" t="s">
        <v>11</v>
      </c>
      <c r="G472" s="6" t="s">
        <v>8</v>
      </c>
      <c r="H472" s="35" t="s">
        <v>271</v>
      </c>
      <c r="I472" s="6" t="s">
        <v>106</v>
      </c>
      <c r="J472" s="43">
        <v>247</v>
      </c>
      <c r="K472" s="43">
        <v>107.9</v>
      </c>
      <c r="L472" s="43">
        <v>107.9</v>
      </c>
      <c r="M472" s="55">
        <f t="shared" si="30"/>
        <v>0</v>
      </c>
      <c r="N472" s="57">
        <f t="shared" si="31"/>
        <v>100.00000000000001</v>
      </c>
    </row>
    <row r="473" spans="1:14" ht="45.75" customHeight="1">
      <c r="A473" s="27"/>
      <c r="B473" s="62" t="s">
        <v>35</v>
      </c>
      <c r="C473" s="63"/>
      <c r="D473" s="64"/>
      <c r="E473" s="23"/>
      <c r="F473" s="35" t="s">
        <v>11</v>
      </c>
      <c r="G473" s="35" t="s">
        <v>8</v>
      </c>
      <c r="H473" s="44">
        <v>5350061020</v>
      </c>
      <c r="I473" s="44"/>
      <c r="J473" s="43">
        <f>J474</f>
        <v>545.6</v>
      </c>
      <c r="K473" s="43">
        <f>K474</f>
        <v>545.6</v>
      </c>
      <c r="L473" s="43">
        <f>L474</f>
        <v>544.5</v>
      </c>
      <c r="M473" s="55">
        <f t="shared" si="30"/>
        <v>-1.1000000000000227</v>
      </c>
      <c r="N473" s="57">
        <f t="shared" si="31"/>
        <v>99.79838709677419</v>
      </c>
    </row>
    <row r="474" spans="1:14" ht="57" customHeight="1">
      <c r="A474" s="27"/>
      <c r="B474" s="62" t="s">
        <v>102</v>
      </c>
      <c r="C474" s="63"/>
      <c r="D474" s="64"/>
      <c r="E474" s="23"/>
      <c r="F474" s="6" t="s">
        <v>11</v>
      </c>
      <c r="G474" s="6" t="s">
        <v>8</v>
      </c>
      <c r="H474" s="44">
        <v>5350061020</v>
      </c>
      <c r="I474" s="36">
        <v>100</v>
      </c>
      <c r="J474" s="43">
        <v>545.6</v>
      </c>
      <c r="K474" s="43">
        <v>545.6</v>
      </c>
      <c r="L474" s="43">
        <v>544.5</v>
      </c>
      <c r="M474" s="55">
        <f t="shared" si="30"/>
        <v>-1.1000000000000227</v>
      </c>
      <c r="N474" s="57">
        <f t="shared" si="31"/>
        <v>99.79838709677419</v>
      </c>
    </row>
    <row r="475" spans="1:14" ht="45.75" customHeight="1">
      <c r="A475" s="27"/>
      <c r="B475" s="62" t="s">
        <v>261</v>
      </c>
      <c r="C475" s="63"/>
      <c r="D475" s="64"/>
      <c r="E475" s="24"/>
      <c r="F475" s="6" t="s">
        <v>11</v>
      </c>
      <c r="G475" s="6" t="s">
        <v>8</v>
      </c>
      <c r="H475" s="36">
        <v>5350061030</v>
      </c>
      <c r="I475" s="36"/>
      <c r="J475" s="11">
        <f>J476</f>
        <v>556.8</v>
      </c>
      <c r="K475" s="11">
        <f>K476</f>
        <v>556.8</v>
      </c>
      <c r="L475" s="11">
        <f>L476</f>
        <v>553.8</v>
      </c>
      <c r="M475" s="55">
        <f t="shared" si="30"/>
        <v>-3</v>
      </c>
      <c r="N475" s="57">
        <f t="shared" si="31"/>
        <v>99.46120689655173</v>
      </c>
    </row>
    <row r="476" spans="1:14" ht="57" customHeight="1">
      <c r="A476" s="27"/>
      <c r="B476" s="62" t="s">
        <v>102</v>
      </c>
      <c r="C476" s="63"/>
      <c r="D476" s="64"/>
      <c r="E476" s="24"/>
      <c r="F476" s="6" t="s">
        <v>11</v>
      </c>
      <c r="G476" s="6" t="s">
        <v>8</v>
      </c>
      <c r="H476" s="36">
        <v>5350061030</v>
      </c>
      <c r="I476" s="36">
        <v>100</v>
      </c>
      <c r="J476" s="11">
        <v>556.8</v>
      </c>
      <c r="K476" s="11">
        <v>556.8</v>
      </c>
      <c r="L476" s="11">
        <v>553.8</v>
      </c>
      <c r="M476" s="55">
        <f t="shared" si="30"/>
        <v>-3</v>
      </c>
      <c r="N476" s="57">
        <f t="shared" si="31"/>
        <v>99.46120689655173</v>
      </c>
    </row>
    <row r="477" spans="1:14" ht="22.5" customHeight="1">
      <c r="A477" s="27"/>
      <c r="B477" s="62" t="s">
        <v>86</v>
      </c>
      <c r="C477" s="63"/>
      <c r="D477" s="64"/>
      <c r="E477" s="5"/>
      <c r="F477" s="6" t="s">
        <v>11</v>
      </c>
      <c r="G477" s="6" t="s">
        <v>8</v>
      </c>
      <c r="H477" s="6" t="s">
        <v>195</v>
      </c>
      <c r="I477" s="6"/>
      <c r="J477" s="11">
        <f aca="true" t="shared" si="32" ref="J477:L478">J478</f>
        <v>0</v>
      </c>
      <c r="K477" s="11">
        <f t="shared" si="32"/>
        <v>0</v>
      </c>
      <c r="L477" s="11">
        <f t="shared" si="32"/>
        <v>0</v>
      </c>
      <c r="M477" s="55">
        <f t="shared" si="30"/>
        <v>0</v>
      </c>
      <c r="N477" s="57">
        <v>0</v>
      </c>
    </row>
    <row r="478" spans="1:14" ht="21.75" customHeight="1">
      <c r="A478" s="27"/>
      <c r="B478" s="62" t="s">
        <v>266</v>
      </c>
      <c r="C478" s="63"/>
      <c r="D478" s="64"/>
      <c r="E478" s="5"/>
      <c r="F478" s="6" t="s">
        <v>11</v>
      </c>
      <c r="G478" s="6" t="s">
        <v>8</v>
      </c>
      <c r="H478" s="6" t="s">
        <v>195</v>
      </c>
      <c r="I478" s="6" t="s">
        <v>106</v>
      </c>
      <c r="J478" s="11">
        <f t="shared" si="32"/>
        <v>0</v>
      </c>
      <c r="K478" s="11">
        <f t="shared" si="32"/>
        <v>0</v>
      </c>
      <c r="L478" s="11">
        <f t="shared" si="32"/>
        <v>0</v>
      </c>
      <c r="M478" s="55">
        <f t="shared" si="30"/>
        <v>0</v>
      </c>
      <c r="N478" s="57">
        <v>0</v>
      </c>
    </row>
    <row r="479" spans="1:14" ht="33" customHeight="1">
      <c r="A479" s="27"/>
      <c r="B479" s="62" t="s">
        <v>107</v>
      </c>
      <c r="C479" s="63"/>
      <c r="D479" s="64"/>
      <c r="E479" s="5"/>
      <c r="F479" s="6" t="s">
        <v>11</v>
      </c>
      <c r="G479" s="6" t="s">
        <v>8</v>
      </c>
      <c r="H479" s="6" t="s">
        <v>195</v>
      </c>
      <c r="I479" s="6" t="s">
        <v>108</v>
      </c>
      <c r="J479" s="11">
        <v>0</v>
      </c>
      <c r="K479" s="11">
        <v>0</v>
      </c>
      <c r="L479" s="11">
        <v>0</v>
      </c>
      <c r="M479" s="55">
        <f t="shared" si="30"/>
        <v>0</v>
      </c>
      <c r="N479" s="57">
        <v>0</v>
      </c>
    </row>
    <row r="480" spans="1:14" ht="45.75" customHeight="1">
      <c r="A480" s="27"/>
      <c r="B480" s="62" t="s">
        <v>374</v>
      </c>
      <c r="C480" s="63"/>
      <c r="D480" s="64"/>
      <c r="E480" s="5"/>
      <c r="F480" s="6" t="s">
        <v>11</v>
      </c>
      <c r="G480" s="6" t="s">
        <v>8</v>
      </c>
      <c r="H480" s="6" t="s">
        <v>319</v>
      </c>
      <c r="I480" s="6"/>
      <c r="J480" s="11">
        <f>J481</f>
        <v>255.3</v>
      </c>
      <c r="K480" s="11">
        <f>K481</f>
        <v>134.2</v>
      </c>
      <c r="L480" s="11">
        <f>L481</f>
        <v>134.1</v>
      </c>
      <c r="M480" s="55">
        <f t="shared" si="30"/>
        <v>-0.09999999999999432</v>
      </c>
      <c r="N480" s="57">
        <f t="shared" si="31"/>
        <v>99.92548435171386</v>
      </c>
    </row>
    <row r="481" spans="1:14" ht="24" customHeight="1">
      <c r="A481" s="27"/>
      <c r="B481" s="62" t="s">
        <v>105</v>
      </c>
      <c r="C481" s="63"/>
      <c r="D481" s="64"/>
      <c r="E481" s="5"/>
      <c r="F481" s="6" t="s">
        <v>11</v>
      </c>
      <c r="G481" s="6" t="s">
        <v>8</v>
      </c>
      <c r="H481" s="6" t="s">
        <v>319</v>
      </c>
      <c r="I481" s="6" t="s">
        <v>106</v>
      </c>
      <c r="J481" s="11">
        <v>255.3</v>
      </c>
      <c r="K481" s="11">
        <v>134.2</v>
      </c>
      <c r="L481" s="11">
        <v>134.1</v>
      </c>
      <c r="M481" s="55">
        <f t="shared" si="30"/>
        <v>-0.09999999999999432</v>
      </c>
      <c r="N481" s="57">
        <f t="shared" si="31"/>
        <v>99.92548435171386</v>
      </c>
    </row>
    <row r="482" spans="1:14" ht="45" customHeight="1">
      <c r="A482" s="27"/>
      <c r="B482" s="62" t="s">
        <v>454</v>
      </c>
      <c r="C482" s="63"/>
      <c r="D482" s="64"/>
      <c r="E482" s="5"/>
      <c r="F482" s="6" t="s">
        <v>11</v>
      </c>
      <c r="G482" s="6" t="s">
        <v>8</v>
      </c>
      <c r="H482" s="6" t="s">
        <v>539</v>
      </c>
      <c r="I482" s="6"/>
      <c r="J482" s="11">
        <v>0</v>
      </c>
      <c r="K482" s="11">
        <f>K483</f>
        <v>78.1</v>
      </c>
      <c r="L482" s="11">
        <f>L483</f>
        <v>78.1</v>
      </c>
      <c r="M482" s="55">
        <f t="shared" si="30"/>
        <v>0</v>
      </c>
      <c r="N482" s="57">
        <f t="shared" si="31"/>
        <v>100</v>
      </c>
    </row>
    <row r="483" spans="1:14" ht="56.25" customHeight="1">
      <c r="A483" s="27"/>
      <c r="B483" s="62" t="s">
        <v>102</v>
      </c>
      <c r="C483" s="63"/>
      <c r="D483" s="64"/>
      <c r="E483" s="5"/>
      <c r="F483" s="6" t="s">
        <v>11</v>
      </c>
      <c r="G483" s="6" t="s">
        <v>8</v>
      </c>
      <c r="H483" s="6" t="s">
        <v>468</v>
      </c>
      <c r="I483" s="6" t="s">
        <v>103</v>
      </c>
      <c r="J483" s="11">
        <v>0</v>
      </c>
      <c r="K483" s="11">
        <v>78.1</v>
      </c>
      <c r="L483" s="11">
        <v>78.1</v>
      </c>
      <c r="M483" s="55">
        <f t="shared" si="30"/>
        <v>0</v>
      </c>
      <c r="N483" s="57">
        <f t="shared" si="31"/>
        <v>100</v>
      </c>
    </row>
    <row r="484" spans="1:14" ht="11.25">
      <c r="A484" s="27"/>
      <c r="B484" s="74" t="s">
        <v>7</v>
      </c>
      <c r="C484" s="75"/>
      <c r="D484" s="76"/>
      <c r="E484" s="24"/>
      <c r="F484" s="24">
        <v>10</v>
      </c>
      <c r="G484" s="5" t="s">
        <v>20</v>
      </c>
      <c r="H484" s="24"/>
      <c r="I484" s="24"/>
      <c r="J484" s="40">
        <f aca="true" t="shared" si="33" ref="J484:L487">J485</f>
        <v>16483.9</v>
      </c>
      <c r="K484" s="40">
        <f t="shared" si="33"/>
        <v>16530.7</v>
      </c>
      <c r="L484" s="40">
        <f t="shared" si="33"/>
        <v>15950.1</v>
      </c>
      <c r="M484" s="55">
        <f t="shared" si="30"/>
        <v>-580.6000000000004</v>
      </c>
      <c r="N484" s="57">
        <f t="shared" si="31"/>
        <v>96.48774704035522</v>
      </c>
    </row>
    <row r="485" spans="1:14" ht="11.25" customHeight="1">
      <c r="A485" s="27"/>
      <c r="B485" s="71" t="s">
        <v>41</v>
      </c>
      <c r="C485" s="72"/>
      <c r="D485" s="73"/>
      <c r="E485" s="34"/>
      <c r="F485" s="35" t="s">
        <v>19</v>
      </c>
      <c r="G485" s="35" t="s">
        <v>10</v>
      </c>
      <c r="H485" s="35"/>
      <c r="I485" s="35"/>
      <c r="J485" s="43">
        <f t="shared" si="33"/>
        <v>16483.9</v>
      </c>
      <c r="K485" s="43">
        <f t="shared" si="33"/>
        <v>16530.7</v>
      </c>
      <c r="L485" s="43">
        <f t="shared" si="33"/>
        <v>15950.1</v>
      </c>
      <c r="M485" s="55">
        <f t="shared" si="30"/>
        <v>-580.6000000000004</v>
      </c>
      <c r="N485" s="57">
        <f t="shared" si="31"/>
        <v>96.48774704035522</v>
      </c>
    </row>
    <row r="486" spans="1:14" ht="34.5" customHeight="1">
      <c r="A486" s="27"/>
      <c r="B486" s="62" t="s">
        <v>409</v>
      </c>
      <c r="C486" s="63"/>
      <c r="D486" s="64"/>
      <c r="E486" s="5"/>
      <c r="F486" s="35" t="s">
        <v>19</v>
      </c>
      <c r="G486" s="35" t="s">
        <v>10</v>
      </c>
      <c r="H486" s="6" t="s">
        <v>149</v>
      </c>
      <c r="I486" s="35"/>
      <c r="J486" s="43">
        <f t="shared" si="33"/>
        <v>16483.9</v>
      </c>
      <c r="K486" s="43">
        <f t="shared" si="33"/>
        <v>16530.7</v>
      </c>
      <c r="L486" s="43">
        <f t="shared" si="33"/>
        <v>15950.1</v>
      </c>
      <c r="M486" s="55">
        <f t="shared" si="30"/>
        <v>-580.6000000000004</v>
      </c>
      <c r="N486" s="57">
        <f t="shared" si="31"/>
        <v>96.48774704035522</v>
      </c>
    </row>
    <row r="487" spans="1:14" ht="23.25" customHeight="1">
      <c r="A487" s="27"/>
      <c r="B487" s="62" t="s">
        <v>81</v>
      </c>
      <c r="C487" s="63"/>
      <c r="D487" s="64"/>
      <c r="E487" s="5"/>
      <c r="F487" s="6" t="s">
        <v>19</v>
      </c>
      <c r="G487" s="6" t="s">
        <v>10</v>
      </c>
      <c r="H487" s="6" t="s">
        <v>242</v>
      </c>
      <c r="I487" s="6"/>
      <c r="J487" s="11">
        <f t="shared" si="33"/>
        <v>16483.9</v>
      </c>
      <c r="K487" s="11">
        <f t="shared" si="33"/>
        <v>16530.7</v>
      </c>
      <c r="L487" s="11">
        <f t="shared" si="33"/>
        <v>15950.1</v>
      </c>
      <c r="M487" s="55">
        <f t="shared" si="30"/>
        <v>-580.6000000000004</v>
      </c>
      <c r="N487" s="57">
        <f t="shared" si="31"/>
        <v>96.48774704035522</v>
      </c>
    </row>
    <row r="488" spans="1:14" ht="33.75" customHeight="1">
      <c r="A488" s="27"/>
      <c r="B488" s="68" t="s">
        <v>71</v>
      </c>
      <c r="C488" s="69"/>
      <c r="D488" s="70"/>
      <c r="E488" s="34"/>
      <c r="F488" s="35" t="s">
        <v>19</v>
      </c>
      <c r="G488" s="35" t="s">
        <v>10</v>
      </c>
      <c r="H488" s="35" t="s">
        <v>243</v>
      </c>
      <c r="I488" s="35"/>
      <c r="J488" s="43">
        <f>J489+J492+J494+J496+J499</f>
        <v>16483.9</v>
      </c>
      <c r="K488" s="43">
        <f>K489+K492+K494+K496+K499</f>
        <v>16530.7</v>
      </c>
      <c r="L488" s="43">
        <f>L489+L492+L494+L496+L499</f>
        <v>15950.1</v>
      </c>
      <c r="M488" s="55">
        <f t="shared" si="30"/>
        <v>-580.6000000000004</v>
      </c>
      <c r="N488" s="57">
        <f t="shared" si="31"/>
        <v>96.48774704035522</v>
      </c>
    </row>
    <row r="489" spans="1:14" ht="67.5" customHeight="1">
      <c r="A489" s="27"/>
      <c r="B489" s="62" t="s">
        <v>262</v>
      </c>
      <c r="C489" s="63"/>
      <c r="D489" s="64"/>
      <c r="E489" s="5"/>
      <c r="F489" s="6" t="s">
        <v>19</v>
      </c>
      <c r="G489" s="6" t="s">
        <v>10</v>
      </c>
      <c r="H489" s="6" t="s">
        <v>244</v>
      </c>
      <c r="I489" s="6"/>
      <c r="J489" s="11">
        <f>J490+J491</f>
        <v>637.6</v>
      </c>
      <c r="K489" s="11">
        <f>K490+K491</f>
        <v>274.4</v>
      </c>
      <c r="L489" s="11">
        <f>L490+L491</f>
        <v>229.4</v>
      </c>
      <c r="M489" s="55">
        <f t="shared" si="30"/>
        <v>-44.99999999999997</v>
      </c>
      <c r="N489" s="57">
        <f t="shared" si="31"/>
        <v>83.60058309037902</v>
      </c>
    </row>
    <row r="490" spans="1:14" ht="11.25" customHeight="1">
      <c r="A490" s="27"/>
      <c r="B490" s="62" t="s">
        <v>117</v>
      </c>
      <c r="C490" s="63"/>
      <c r="D490" s="64"/>
      <c r="E490" s="5"/>
      <c r="F490" s="6" t="s">
        <v>19</v>
      </c>
      <c r="G490" s="6" t="s">
        <v>10</v>
      </c>
      <c r="H490" s="6" t="s">
        <v>244</v>
      </c>
      <c r="I490" s="6" t="s">
        <v>119</v>
      </c>
      <c r="J490" s="11">
        <v>634.4</v>
      </c>
      <c r="K490" s="11">
        <v>271.2</v>
      </c>
      <c r="L490" s="11">
        <v>228.3</v>
      </c>
      <c r="M490" s="55">
        <f t="shared" si="30"/>
        <v>-42.89999999999998</v>
      </c>
      <c r="N490" s="57">
        <f t="shared" si="31"/>
        <v>84.18141592920355</v>
      </c>
    </row>
    <row r="491" spans="1:14" ht="24" customHeight="1">
      <c r="A491" s="27"/>
      <c r="B491" s="62" t="s">
        <v>266</v>
      </c>
      <c r="C491" s="63"/>
      <c r="D491" s="64"/>
      <c r="E491" s="34"/>
      <c r="F491" s="35" t="s">
        <v>19</v>
      </c>
      <c r="G491" s="35" t="s">
        <v>10</v>
      </c>
      <c r="H491" s="6" t="s">
        <v>244</v>
      </c>
      <c r="I491" s="35" t="s">
        <v>106</v>
      </c>
      <c r="J491" s="43">
        <v>3.2</v>
      </c>
      <c r="K491" s="43">
        <v>3.2</v>
      </c>
      <c r="L491" s="43">
        <v>1.1</v>
      </c>
      <c r="M491" s="55">
        <f t="shared" si="30"/>
        <v>-2.1</v>
      </c>
      <c r="N491" s="57">
        <f t="shared" si="31"/>
        <v>34.375</v>
      </c>
    </row>
    <row r="492" spans="1:14" ht="35.25" customHeight="1">
      <c r="A492" s="27"/>
      <c r="B492" s="62" t="s">
        <v>142</v>
      </c>
      <c r="C492" s="63"/>
      <c r="D492" s="64"/>
      <c r="E492" s="37"/>
      <c r="F492" s="6" t="s">
        <v>19</v>
      </c>
      <c r="G492" s="6" t="s">
        <v>10</v>
      </c>
      <c r="H492" s="6" t="s">
        <v>245</v>
      </c>
      <c r="I492" s="6"/>
      <c r="J492" s="11">
        <f>J493</f>
        <v>7723.1</v>
      </c>
      <c r="K492" s="11">
        <f>K493</f>
        <v>8133.1</v>
      </c>
      <c r="L492" s="11">
        <f>L493</f>
        <v>8071.6</v>
      </c>
      <c r="M492" s="55">
        <f t="shared" si="30"/>
        <v>-61.5</v>
      </c>
      <c r="N492" s="57">
        <f t="shared" si="31"/>
        <v>99.24383076563672</v>
      </c>
    </row>
    <row r="493" spans="1:14" ht="24" customHeight="1">
      <c r="A493" s="27"/>
      <c r="B493" s="62" t="s">
        <v>117</v>
      </c>
      <c r="C493" s="63"/>
      <c r="D493" s="64"/>
      <c r="E493" s="45"/>
      <c r="F493" s="35" t="s">
        <v>19</v>
      </c>
      <c r="G493" s="35" t="s">
        <v>10</v>
      </c>
      <c r="H493" s="35" t="s">
        <v>245</v>
      </c>
      <c r="I493" s="35" t="s">
        <v>119</v>
      </c>
      <c r="J493" s="43">
        <v>7723.1</v>
      </c>
      <c r="K493" s="43">
        <v>8133.1</v>
      </c>
      <c r="L493" s="43">
        <v>8071.6</v>
      </c>
      <c r="M493" s="55">
        <f t="shared" si="30"/>
        <v>-61.5</v>
      </c>
      <c r="N493" s="57">
        <f t="shared" si="31"/>
        <v>99.24383076563672</v>
      </c>
    </row>
    <row r="494" spans="1:14" ht="45.75" customHeight="1">
      <c r="A494" s="27"/>
      <c r="B494" s="62" t="s">
        <v>152</v>
      </c>
      <c r="C494" s="63"/>
      <c r="D494" s="64"/>
      <c r="E494" s="38"/>
      <c r="F494" s="6" t="s">
        <v>19</v>
      </c>
      <c r="G494" s="6" t="s">
        <v>10</v>
      </c>
      <c r="H494" s="6" t="s">
        <v>246</v>
      </c>
      <c r="I494" s="5"/>
      <c r="J494" s="11">
        <f>J495</f>
        <v>8063.2</v>
      </c>
      <c r="K494" s="11">
        <f>K495</f>
        <v>8063.2</v>
      </c>
      <c r="L494" s="11">
        <f>L495</f>
        <v>7589.1</v>
      </c>
      <c r="M494" s="55">
        <f t="shared" si="30"/>
        <v>-474.09999999999945</v>
      </c>
      <c r="N494" s="57">
        <f t="shared" si="31"/>
        <v>94.120200416708</v>
      </c>
    </row>
    <row r="495" spans="1:14" ht="24" customHeight="1">
      <c r="A495" s="27"/>
      <c r="B495" s="62" t="s">
        <v>117</v>
      </c>
      <c r="C495" s="63"/>
      <c r="D495" s="64"/>
      <c r="E495" s="45"/>
      <c r="F495" s="35" t="s">
        <v>19</v>
      </c>
      <c r="G495" s="35" t="s">
        <v>10</v>
      </c>
      <c r="H495" s="35" t="s">
        <v>246</v>
      </c>
      <c r="I495" s="35" t="s">
        <v>119</v>
      </c>
      <c r="J495" s="43">
        <v>8063.2</v>
      </c>
      <c r="K495" s="43">
        <v>8063.2</v>
      </c>
      <c r="L495" s="43">
        <v>7589.1</v>
      </c>
      <c r="M495" s="55">
        <f t="shared" si="30"/>
        <v>-474.09999999999945</v>
      </c>
      <c r="N495" s="57">
        <f t="shared" si="31"/>
        <v>94.120200416708</v>
      </c>
    </row>
    <row r="496" spans="1:14" ht="0.75" customHeight="1" hidden="1">
      <c r="A496" s="27"/>
      <c r="B496" s="62" t="s">
        <v>82</v>
      </c>
      <c r="C496" s="63"/>
      <c r="D496" s="64"/>
      <c r="E496" s="34"/>
      <c r="F496" s="35" t="s">
        <v>19</v>
      </c>
      <c r="G496" s="35" t="s">
        <v>10</v>
      </c>
      <c r="H496" s="35" t="s">
        <v>247</v>
      </c>
      <c r="I496" s="35"/>
      <c r="J496" s="43">
        <f aca="true" t="shared" si="34" ref="J496:L497">J497</f>
        <v>0</v>
      </c>
      <c r="K496" s="43">
        <f t="shared" si="34"/>
        <v>0</v>
      </c>
      <c r="L496" s="43">
        <f t="shared" si="34"/>
        <v>0</v>
      </c>
      <c r="M496" s="55">
        <f t="shared" si="30"/>
        <v>0</v>
      </c>
      <c r="N496" s="57" t="e">
        <f t="shared" si="31"/>
        <v>#DIV/0!</v>
      </c>
    </row>
    <row r="497" spans="1:14" ht="24" customHeight="1">
      <c r="A497" s="27"/>
      <c r="B497" s="62" t="s">
        <v>117</v>
      </c>
      <c r="C497" s="63"/>
      <c r="D497" s="64"/>
      <c r="E497" s="34"/>
      <c r="F497" s="35" t="s">
        <v>19</v>
      </c>
      <c r="G497" s="35" t="s">
        <v>10</v>
      </c>
      <c r="H497" s="35" t="s">
        <v>247</v>
      </c>
      <c r="I497" s="35" t="s">
        <v>119</v>
      </c>
      <c r="J497" s="43">
        <f t="shared" si="34"/>
        <v>0</v>
      </c>
      <c r="K497" s="43">
        <f t="shared" si="34"/>
        <v>0</v>
      </c>
      <c r="L497" s="43">
        <f t="shared" si="34"/>
        <v>0</v>
      </c>
      <c r="M497" s="55">
        <f t="shared" si="30"/>
        <v>0</v>
      </c>
      <c r="N497" s="57">
        <v>0</v>
      </c>
    </row>
    <row r="498" spans="1:14" ht="11.25" customHeight="1">
      <c r="A498" s="27"/>
      <c r="B498" s="62" t="s">
        <v>118</v>
      </c>
      <c r="C498" s="63"/>
      <c r="D498" s="64"/>
      <c r="E498" s="34"/>
      <c r="F498" s="35" t="s">
        <v>19</v>
      </c>
      <c r="G498" s="35" t="s">
        <v>10</v>
      </c>
      <c r="H498" s="35" t="s">
        <v>247</v>
      </c>
      <c r="I498" s="35" t="s">
        <v>120</v>
      </c>
      <c r="J498" s="43">
        <v>0</v>
      </c>
      <c r="K498" s="43">
        <v>0</v>
      </c>
      <c r="L498" s="43">
        <v>0</v>
      </c>
      <c r="M498" s="55">
        <f t="shared" si="30"/>
        <v>0</v>
      </c>
      <c r="N498" s="57">
        <v>0</v>
      </c>
    </row>
    <row r="499" spans="1:14" ht="69" customHeight="1">
      <c r="A499" s="27"/>
      <c r="B499" s="62" t="s">
        <v>83</v>
      </c>
      <c r="C499" s="63"/>
      <c r="D499" s="64"/>
      <c r="E499" s="5"/>
      <c r="F499" s="6" t="s">
        <v>19</v>
      </c>
      <c r="G499" s="6" t="s">
        <v>10</v>
      </c>
      <c r="H499" s="6" t="s">
        <v>248</v>
      </c>
      <c r="I499" s="6"/>
      <c r="J499" s="11">
        <f>J500</f>
        <v>60</v>
      </c>
      <c r="K499" s="11">
        <f>K500</f>
        <v>60</v>
      </c>
      <c r="L499" s="11">
        <f>L500</f>
        <v>60</v>
      </c>
      <c r="M499" s="55">
        <f t="shared" si="30"/>
        <v>0</v>
      </c>
      <c r="N499" s="57">
        <f t="shared" si="31"/>
        <v>100</v>
      </c>
    </row>
    <row r="500" spans="1:14" ht="21.75" customHeight="1">
      <c r="A500" s="27"/>
      <c r="B500" s="62" t="s">
        <v>117</v>
      </c>
      <c r="C500" s="63"/>
      <c r="D500" s="64"/>
      <c r="E500" s="34"/>
      <c r="F500" s="35" t="s">
        <v>19</v>
      </c>
      <c r="G500" s="35" t="s">
        <v>10</v>
      </c>
      <c r="H500" s="35" t="s">
        <v>248</v>
      </c>
      <c r="I500" s="35" t="s">
        <v>119</v>
      </c>
      <c r="J500" s="43">
        <v>60</v>
      </c>
      <c r="K500" s="43">
        <v>60</v>
      </c>
      <c r="L500" s="43">
        <v>60</v>
      </c>
      <c r="M500" s="55">
        <f t="shared" si="30"/>
        <v>0</v>
      </c>
      <c r="N500" s="57">
        <f t="shared" si="31"/>
        <v>100</v>
      </c>
    </row>
    <row r="501" spans="1:14" ht="11.25">
      <c r="A501" s="27"/>
      <c r="B501" s="71" t="s">
        <v>36</v>
      </c>
      <c r="C501" s="72"/>
      <c r="D501" s="73"/>
      <c r="E501" s="34"/>
      <c r="F501" s="34" t="s">
        <v>16</v>
      </c>
      <c r="G501" s="34" t="s">
        <v>20</v>
      </c>
      <c r="H501" s="35"/>
      <c r="I501" s="35"/>
      <c r="J501" s="43">
        <v>0</v>
      </c>
      <c r="K501" s="43">
        <f aca="true" t="shared" si="35" ref="K501:L504">K502</f>
        <v>842</v>
      </c>
      <c r="L501" s="43">
        <f t="shared" si="35"/>
        <v>833.4</v>
      </c>
      <c r="M501" s="55">
        <f t="shared" si="30"/>
        <v>-8.600000000000023</v>
      </c>
      <c r="N501" s="57">
        <f t="shared" si="31"/>
        <v>98.97862232779097</v>
      </c>
    </row>
    <row r="502" spans="1:14" ht="11.25">
      <c r="A502" s="27"/>
      <c r="B502" s="71" t="s">
        <v>43</v>
      </c>
      <c r="C502" s="72"/>
      <c r="D502" s="73"/>
      <c r="E502" s="34"/>
      <c r="F502" s="34" t="s">
        <v>16</v>
      </c>
      <c r="G502" s="34" t="s">
        <v>12</v>
      </c>
      <c r="H502" s="35"/>
      <c r="I502" s="35"/>
      <c r="J502" s="43">
        <v>0</v>
      </c>
      <c r="K502" s="43">
        <f t="shared" si="35"/>
        <v>842</v>
      </c>
      <c r="L502" s="43">
        <f t="shared" si="35"/>
        <v>833.4</v>
      </c>
      <c r="M502" s="55">
        <f t="shared" si="30"/>
        <v>-8.600000000000023</v>
      </c>
      <c r="N502" s="57">
        <f t="shared" si="31"/>
        <v>98.97862232779097</v>
      </c>
    </row>
    <row r="503" spans="1:14" ht="45.75" customHeight="1">
      <c r="A503" s="27"/>
      <c r="B503" s="62" t="s">
        <v>372</v>
      </c>
      <c r="C503" s="63"/>
      <c r="D503" s="64"/>
      <c r="E503" s="34"/>
      <c r="F503" s="35" t="s">
        <v>16</v>
      </c>
      <c r="G503" s="35" t="s">
        <v>12</v>
      </c>
      <c r="H503" s="35" t="s">
        <v>543</v>
      </c>
      <c r="I503" s="35"/>
      <c r="J503" s="43">
        <v>0</v>
      </c>
      <c r="K503" s="43">
        <f t="shared" si="35"/>
        <v>842</v>
      </c>
      <c r="L503" s="43">
        <f t="shared" si="35"/>
        <v>833.4</v>
      </c>
      <c r="M503" s="55">
        <f t="shared" si="30"/>
        <v>-8.600000000000023</v>
      </c>
      <c r="N503" s="57">
        <f t="shared" si="31"/>
        <v>98.97862232779097</v>
      </c>
    </row>
    <row r="504" spans="1:14" ht="37.5" customHeight="1">
      <c r="A504" s="27"/>
      <c r="B504" s="62" t="s">
        <v>542</v>
      </c>
      <c r="C504" s="63"/>
      <c r="D504" s="64"/>
      <c r="E504" s="34"/>
      <c r="F504" s="35" t="s">
        <v>16</v>
      </c>
      <c r="G504" s="35" t="s">
        <v>12</v>
      </c>
      <c r="H504" s="35" t="s">
        <v>544</v>
      </c>
      <c r="I504" s="35"/>
      <c r="J504" s="43">
        <v>0</v>
      </c>
      <c r="K504" s="43">
        <f t="shared" si="35"/>
        <v>842</v>
      </c>
      <c r="L504" s="43">
        <f t="shared" si="35"/>
        <v>833.4</v>
      </c>
      <c r="M504" s="55">
        <f t="shared" si="30"/>
        <v>-8.600000000000023</v>
      </c>
      <c r="N504" s="57">
        <f t="shared" si="31"/>
        <v>98.97862232779097</v>
      </c>
    </row>
    <row r="505" spans="1:14" ht="23.25" customHeight="1">
      <c r="A505" s="27"/>
      <c r="B505" s="62" t="s">
        <v>137</v>
      </c>
      <c r="C505" s="63"/>
      <c r="D505" s="64"/>
      <c r="E505" s="34"/>
      <c r="F505" s="35" t="s">
        <v>16</v>
      </c>
      <c r="G505" s="35" t="s">
        <v>12</v>
      </c>
      <c r="H505" s="35" t="s">
        <v>544</v>
      </c>
      <c r="I505" s="35" t="s">
        <v>130</v>
      </c>
      <c r="J505" s="43">
        <v>0</v>
      </c>
      <c r="K505" s="43">
        <v>842</v>
      </c>
      <c r="L505" s="43">
        <v>833.4</v>
      </c>
      <c r="M505" s="55">
        <f t="shared" si="30"/>
        <v>-8.600000000000023</v>
      </c>
      <c r="N505" s="57">
        <f t="shared" si="31"/>
        <v>98.97862232779097</v>
      </c>
    </row>
    <row r="506" spans="1:14" ht="22.5" customHeight="1">
      <c r="A506" s="24" t="s">
        <v>67</v>
      </c>
      <c r="B506" s="71" t="s">
        <v>65</v>
      </c>
      <c r="C506" s="72"/>
      <c r="D506" s="73"/>
      <c r="E506" s="34" t="s">
        <v>68</v>
      </c>
      <c r="F506" s="35"/>
      <c r="G506" s="35"/>
      <c r="H506" s="35"/>
      <c r="I506" s="35"/>
      <c r="J506" s="47">
        <f aca="true" t="shared" si="36" ref="J506:L508">J507</f>
        <v>3823.4</v>
      </c>
      <c r="K506" s="47">
        <f t="shared" si="36"/>
        <v>3723.4</v>
      </c>
      <c r="L506" s="47">
        <f t="shared" si="36"/>
        <v>3660.7</v>
      </c>
      <c r="M506" s="55">
        <f t="shared" si="30"/>
        <v>-62.70000000000027</v>
      </c>
      <c r="N506" s="57">
        <f t="shared" si="31"/>
        <v>98.31605521834881</v>
      </c>
    </row>
    <row r="507" spans="1:14" ht="11.25" customHeight="1">
      <c r="A507" s="27"/>
      <c r="B507" s="71" t="s">
        <v>5</v>
      </c>
      <c r="C507" s="72"/>
      <c r="D507" s="73"/>
      <c r="E507" s="34"/>
      <c r="F507" s="34" t="s">
        <v>9</v>
      </c>
      <c r="G507" s="35" t="s">
        <v>20</v>
      </c>
      <c r="H507" s="35"/>
      <c r="I507" s="35"/>
      <c r="J507" s="47">
        <f t="shared" si="36"/>
        <v>3823.4</v>
      </c>
      <c r="K507" s="47">
        <f t="shared" si="36"/>
        <v>3723.4</v>
      </c>
      <c r="L507" s="47">
        <f t="shared" si="36"/>
        <v>3660.7</v>
      </c>
      <c r="M507" s="55">
        <f t="shared" si="30"/>
        <v>-62.70000000000027</v>
      </c>
      <c r="N507" s="57">
        <f t="shared" si="31"/>
        <v>98.31605521834881</v>
      </c>
    </row>
    <row r="508" spans="1:14" ht="43.5" customHeight="1">
      <c r="A508" s="27"/>
      <c r="B508" s="71" t="s">
        <v>143</v>
      </c>
      <c r="C508" s="72"/>
      <c r="D508" s="73"/>
      <c r="E508" s="5"/>
      <c r="F508" s="5" t="s">
        <v>9</v>
      </c>
      <c r="G508" s="5" t="s">
        <v>15</v>
      </c>
      <c r="H508" s="5"/>
      <c r="I508" s="5"/>
      <c r="J508" s="26">
        <f t="shared" si="36"/>
        <v>3823.4</v>
      </c>
      <c r="K508" s="26">
        <f t="shared" si="36"/>
        <v>3723.4</v>
      </c>
      <c r="L508" s="26">
        <f t="shared" si="36"/>
        <v>3660.7</v>
      </c>
      <c r="M508" s="55">
        <f t="shared" si="30"/>
        <v>-62.70000000000027</v>
      </c>
      <c r="N508" s="57">
        <f t="shared" si="31"/>
        <v>98.31605521834881</v>
      </c>
    </row>
    <row r="509" spans="1:14" ht="23.25" customHeight="1">
      <c r="A509" s="27"/>
      <c r="B509" s="62" t="s">
        <v>65</v>
      </c>
      <c r="C509" s="63"/>
      <c r="D509" s="64"/>
      <c r="E509" s="5"/>
      <c r="F509" s="6" t="s">
        <v>9</v>
      </c>
      <c r="G509" s="6" t="s">
        <v>15</v>
      </c>
      <c r="H509" s="6" t="s">
        <v>249</v>
      </c>
      <c r="I509" s="6"/>
      <c r="J509" s="8">
        <f>J512+J510</f>
        <v>3823.4</v>
      </c>
      <c r="K509" s="8">
        <f>K512+K510</f>
        <v>3723.4</v>
      </c>
      <c r="L509" s="8">
        <f>L512+L510</f>
        <v>3660.7</v>
      </c>
      <c r="M509" s="55">
        <f t="shared" si="30"/>
        <v>-62.70000000000027</v>
      </c>
      <c r="N509" s="57">
        <f t="shared" si="31"/>
        <v>98.31605521834881</v>
      </c>
    </row>
    <row r="510" spans="1:14" ht="11.25" customHeight="1">
      <c r="A510" s="27"/>
      <c r="B510" s="62" t="s">
        <v>444</v>
      </c>
      <c r="C510" s="63"/>
      <c r="D510" s="64"/>
      <c r="E510" s="5"/>
      <c r="F510" s="6" t="s">
        <v>9</v>
      </c>
      <c r="G510" s="6" t="s">
        <v>15</v>
      </c>
      <c r="H510" s="6" t="s">
        <v>250</v>
      </c>
      <c r="I510" s="6"/>
      <c r="J510" s="8">
        <f>J511</f>
        <v>1376.9</v>
      </c>
      <c r="K510" s="8">
        <f>K511</f>
        <v>1376.9</v>
      </c>
      <c r="L510" s="8">
        <f>L511</f>
        <v>1370.8</v>
      </c>
      <c r="M510" s="55">
        <f t="shared" si="30"/>
        <v>-6.100000000000136</v>
      </c>
      <c r="N510" s="57">
        <f t="shared" si="31"/>
        <v>99.55697581523712</v>
      </c>
    </row>
    <row r="511" spans="1:14" ht="59.25" customHeight="1">
      <c r="A511" s="27"/>
      <c r="B511" s="62" t="s">
        <v>102</v>
      </c>
      <c r="C511" s="63"/>
      <c r="D511" s="64"/>
      <c r="E511" s="5"/>
      <c r="F511" s="6" t="s">
        <v>9</v>
      </c>
      <c r="G511" s="6" t="s">
        <v>15</v>
      </c>
      <c r="H511" s="6" t="s">
        <v>250</v>
      </c>
      <c r="I511" s="6" t="s">
        <v>103</v>
      </c>
      <c r="J511" s="8">
        <v>1376.9</v>
      </c>
      <c r="K511" s="8">
        <v>1376.9</v>
      </c>
      <c r="L511" s="8">
        <v>1370.8</v>
      </c>
      <c r="M511" s="55">
        <f t="shared" si="30"/>
        <v>-6.100000000000136</v>
      </c>
      <c r="N511" s="57">
        <f t="shared" si="31"/>
        <v>99.55697581523712</v>
      </c>
    </row>
    <row r="512" spans="1:14" ht="24" customHeight="1">
      <c r="A512" s="27"/>
      <c r="B512" s="62" t="s">
        <v>77</v>
      </c>
      <c r="C512" s="63"/>
      <c r="D512" s="64"/>
      <c r="E512" s="5"/>
      <c r="F512" s="6" t="s">
        <v>9</v>
      </c>
      <c r="G512" s="6" t="s">
        <v>15</v>
      </c>
      <c r="H512" s="6" t="s">
        <v>251</v>
      </c>
      <c r="I512" s="6"/>
      <c r="J512" s="8">
        <f>J513+J514+J515</f>
        <v>2446.5</v>
      </c>
      <c r="K512" s="8">
        <f>K513+K514+K515</f>
        <v>2346.5</v>
      </c>
      <c r="L512" s="8">
        <f>L513+L514+L515</f>
        <v>2289.9</v>
      </c>
      <c r="M512" s="55">
        <f t="shared" si="30"/>
        <v>-56.59999999999991</v>
      </c>
      <c r="N512" s="57">
        <f t="shared" si="31"/>
        <v>97.58789686767527</v>
      </c>
    </row>
    <row r="513" spans="1:14" ht="58.5" customHeight="1">
      <c r="A513" s="27"/>
      <c r="B513" s="62" t="s">
        <v>102</v>
      </c>
      <c r="C513" s="63"/>
      <c r="D513" s="64"/>
      <c r="E513" s="5"/>
      <c r="F513" s="6" t="s">
        <v>9</v>
      </c>
      <c r="G513" s="6" t="s">
        <v>15</v>
      </c>
      <c r="H513" s="6" t="s">
        <v>251</v>
      </c>
      <c r="I513" s="6" t="s">
        <v>103</v>
      </c>
      <c r="J513" s="8">
        <v>1841.5</v>
      </c>
      <c r="K513" s="8">
        <v>1741.5</v>
      </c>
      <c r="L513" s="8">
        <v>1708.5</v>
      </c>
      <c r="M513" s="55">
        <f t="shared" si="30"/>
        <v>-33</v>
      </c>
      <c r="N513" s="57">
        <f t="shared" si="31"/>
        <v>98.10508182601207</v>
      </c>
    </row>
    <row r="514" spans="1:14" ht="24" customHeight="1">
      <c r="A514" s="27"/>
      <c r="B514" s="62" t="s">
        <v>266</v>
      </c>
      <c r="C514" s="63"/>
      <c r="D514" s="64"/>
      <c r="E514" s="5"/>
      <c r="F514" s="6" t="s">
        <v>9</v>
      </c>
      <c r="G514" s="6" t="s">
        <v>15</v>
      </c>
      <c r="H514" s="6" t="s">
        <v>251</v>
      </c>
      <c r="I514" s="6" t="s">
        <v>106</v>
      </c>
      <c r="J514" s="8">
        <v>598.2</v>
      </c>
      <c r="K514" s="8">
        <v>598.2</v>
      </c>
      <c r="L514" s="8">
        <v>576.9</v>
      </c>
      <c r="M514" s="55">
        <f t="shared" si="30"/>
        <v>-21.300000000000068</v>
      </c>
      <c r="N514" s="57">
        <f t="shared" si="31"/>
        <v>96.43931795386158</v>
      </c>
    </row>
    <row r="515" spans="1:14" ht="11.25" customHeight="1">
      <c r="A515" s="27"/>
      <c r="B515" s="62" t="s">
        <v>109</v>
      </c>
      <c r="C515" s="63"/>
      <c r="D515" s="64"/>
      <c r="E515" s="5"/>
      <c r="F515" s="6" t="s">
        <v>9</v>
      </c>
      <c r="G515" s="6" t="s">
        <v>15</v>
      </c>
      <c r="H515" s="6" t="s">
        <v>251</v>
      </c>
      <c r="I515" s="6" t="s">
        <v>110</v>
      </c>
      <c r="J515" s="8">
        <v>6.8</v>
      </c>
      <c r="K515" s="8">
        <v>6.8</v>
      </c>
      <c r="L515" s="8">
        <v>4.5</v>
      </c>
      <c r="M515" s="55">
        <f t="shared" si="30"/>
        <v>-2.3</v>
      </c>
      <c r="N515" s="57">
        <f t="shared" si="31"/>
        <v>66.17647058823529</v>
      </c>
    </row>
    <row r="516" spans="1:14" ht="24.75" customHeight="1">
      <c r="A516" s="24" t="s">
        <v>66</v>
      </c>
      <c r="B516" s="71" t="s">
        <v>434</v>
      </c>
      <c r="C516" s="72"/>
      <c r="D516" s="73"/>
      <c r="E516" s="5" t="s">
        <v>61</v>
      </c>
      <c r="F516" s="6"/>
      <c r="G516" s="6"/>
      <c r="H516" s="6"/>
      <c r="I516" s="6"/>
      <c r="J516" s="26">
        <f aca="true" t="shared" si="37" ref="J516:L518">J517</f>
        <v>1770.1</v>
      </c>
      <c r="K516" s="26">
        <f t="shared" si="37"/>
        <v>1555.7000000000003</v>
      </c>
      <c r="L516" s="26">
        <f t="shared" si="37"/>
        <v>1535.2</v>
      </c>
      <c r="M516" s="55">
        <f t="shared" si="30"/>
        <v>-20.500000000000227</v>
      </c>
      <c r="N516" s="57">
        <f t="shared" si="31"/>
        <v>98.68226521822973</v>
      </c>
    </row>
    <row r="517" spans="1:14" ht="12" customHeight="1">
      <c r="A517" s="27"/>
      <c r="B517" s="71" t="s">
        <v>5</v>
      </c>
      <c r="C517" s="72"/>
      <c r="D517" s="73"/>
      <c r="E517" s="34"/>
      <c r="F517" s="34" t="s">
        <v>9</v>
      </c>
      <c r="G517" s="34" t="s">
        <v>20</v>
      </c>
      <c r="H517" s="35"/>
      <c r="I517" s="35"/>
      <c r="J517" s="47">
        <f t="shared" si="37"/>
        <v>1770.1</v>
      </c>
      <c r="K517" s="47">
        <f t="shared" si="37"/>
        <v>1555.7000000000003</v>
      </c>
      <c r="L517" s="47">
        <f t="shared" si="37"/>
        <v>1535.2</v>
      </c>
      <c r="M517" s="55">
        <f t="shared" si="30"/>
        <v>-20.500000000000227</v>
      </c>
      <c r="N517" s="57">
        <f t="shared" si="31"/>
        <v>98.68226521822973</v>
      </c>
    </row>
    <row r="518" spans="1:14" ht="33.75" customHeight="1">
      <c r="A518" s="27"/>
      <c r="B518" s="71" t="s">
        <v>51</v>
      </c>
      <c r="C518" s="72"/>
      <c r="D518" s="73"/>
      <c r="E518" s="5"/>
      <c r="F518" s="5" t="s">
        <v>9</v>
      </c>
      <c r="G518" s="5" t="s">
        <v>14</v>
      </c>
      <c r="H518" s="5"/>
      <c r="I518" s="5"/>
      <c r="J518" s="26">
        <f t="shared" si="37"/>
        <v>1770.1</v>
      </c>
      <c r="K518" s="26">
        <f t="shared" si="37"/>
        <v>1555.7000000000003</v>
      </c>
      <c r="L518" s="26">
        <f t="shared" si="37"/>
        <v>1535.2</v>
      </c>
      <c r="M518" s="55">
        <f t="shared" si="30"/>
        <v>-20.500000000000227</v>
      </c>
      <c r="N518" s="57">
        <f t="shared" si="31"/>
        <v>98.68226521822973</v>
      </c>
    </row>
    <row r="519" spans="1:14" ht="24.75" customHeight="1">
      <c r="A519" s="27"/>
      <c r="B519" s="62" t="s">
        <v>434</v>
      </c>
      <c r="C519" s="63"/>
      <c r="D519" s="64"/>
      <c r="E519" s="5"/>
      <c r="F519" s="6" t="s">
        <v>9</v>
      </c>
      <c r="G519" s="6" t="s">
        <v>14</v>
      </c>
      <c r="H519" s="6" t="s">
        <v>252</v>
      </c>
      <c r="I519" s="5"/>
      <c r="J519" s="8">
        <f>J520+J522</f>
        <v>1770.1</v>
      </c>
      <c r="K519" s="8">
        <f>K520+K522+K526</f>
        <v>1555.7000000000003</v>
      </c>
      <c r="L519" s="8">
        <f>L520+L522+L526</f>
        <v>1535.2</v>
      </c>
      <c r="M519" s="55">
        <f t="shared" si="30"/>
        <v>-20.500000000000227</v>
      </c>
      <c r="N519" s="57">
        <f t="shared" si="31"/>
        <v>98.68226521822973</v>
      </c>
    </row>
    <row r="520" spans="1:14" ht="11.25" customHeight="1">
      <c r="A520" s="27"/>
      <c r="B520" s="62" t="s">
        <v>435</v>
      </c>
      <c r="C520" s="63"/>
      <c r="D520" s="64"/>
      <c r="E520" s="5"/>
      <c r="F520" s="6" t="s">
        <v>9</v>
      </c>
      <c r="G520" s="6" t="s">
        <v>14</v>
      </c>
      <c r="H520" s="6" t="s">
        <v>253</v>
      </c>
      <c r="I520" s="5"/>
      <c r="J520" s="8">
        <f>J521</f>
        <v>916.9</v>
      </c>
      <c r="K520" s="8">
        <f>K521</f>
        <v>656.5</v>
      </c>
      <c r="L520" s="8">
        <f>L521</f>
        <v>656.4</v>
      </c>
      <c r="M520" s="55">
        <f t="shared" si="30"/>
        <v>-0.10000000000002274</v>
      </c>
      <c r="N520" s="57">
        <f t="shared" si="31"/>
        <v>99.98476770753997</v>
      </c>
    </row>
    <row r="521" spans="1:14" ht="57" customHeight="1">
      <c r="A521" s="27"/>
      <c r="B521" s="62" t="s">
        <v>102</v>
      </c>
      <c r="C521" s="63"/>
      <c r="D521" s="64"/>
      <c r="E521" s="5"/>
      <c r="F521" s="6" t="s">
        <v>9</v>
      </c>
      <c r="G521" s="6" t="s">
        <v>14</v>
      </c>
      <c r="H521" s="6" t="s">
        <v>253</v>
      </c>
      <c r="I521" s="6" t="s">
        <v>103</v>
      </c>
      <c r="J521" s="8">
        <v>916.9</v>
      </c>
      <c r="K521" s="8">
        <v>656.5</v>
      </c>
      <c r="L521" s="8">
        <v>656.4</v>
      </c>
      <c r="M521" s="55">
        <f t="shared" si="30"/>
        <v>-0.10000000000002274</v>
      </c>
      <c r="N521" s="57">
        <f t="shared" si="31"/>
        <v>99.98476770753997</v>
      </c>
    </row>
    <row r="522" spans="1:14" ht="24.75" customHeight="1">
      <c r="A522" s="27"/>
      <c r="B522" s="62" t="s">
        <v>77</v>
      </c>
      <c r="C522" s="63"/>
      <c r="D522" s="64"/>
      <c r="E522" s="5"/>
      <c r="F522" s="6" t="s">
        <v>9</v>
      </c>
      <c r="G522" s="6" t="s">
        <v>14</v>
      </c>
      <c r="H522" s="6" t="s">
        <v>254</v>
      </c>
      <c r="I522" s="6"/>
      <c r="J522" s="8">
        <f>J523+J524+J525</f>
        <v>853.1999999999999</v>
      </c>
      <c r="K522" s="8">
        <f>K523+K524+K525</f>
        <v>790.8000000000001</v>
      </c>
      <c r="L522" s="8">
        <f>L523+L524+L525</f>
        <v>770.5</v>
      </c>
      <c r="M522" s="55">
        <f t="shared" si="30"/>
        <v>-20.300000000000068</v>
      </c>
      <c r="N522" s="57">
        <f t="shared" si="31"/>
        <v>97.43297926150733</v>
      </c>
    </row>
    <row r="523" spans="1:14" ht="57" customHeight="1">
      <c r="A523" s="27"/>
      <c r="B523" s="62" t="s">
        <v>102</v>
      </c>
      <c r="C523" s="63"/>
      <c r="D523" s="64"/>
      <c r="E523" s="5"/>
      <c r="F523" s="6" t="s">
        <v>9</v>
      </c>
      <c r="G523" s="6" t="s">
        <v>14</v>
      </c>
      <c r="H523" s="6" t="s">
        <v>254</v>
      </c>
      <c r="I523" s="6" t="s">
        <v>103</v>
      </c>
      <c r="J523" s="8">
        <v>553.8</v>
      </c>
      <c r="K523" s="8">
        <v>562.6</v>
      </c>
      <c r="L523" s="8">
        <v>561.5</v>
      </c>
      <c r="M523" s="55">
        <f t="shared" si="30"/>
        <v>-1.1000000000000227</v>
      </c>
      <c r="N523" s="57">
        <f t="shared" si="31"/>
        <v>99.80447920369711</v>
      </c>
    </row>
    <row r="524" spans="1:14" ht="23.25" customHeight="1">
      <c r="A524" s="27"/>
      <c r="B524" s="62" t="s">
        <v>266</v>
      </c>
      <c r="C524" s="63"/>
      <c r="D524" s="64"/>
      <c r="E524" s="5"/>
      <c r="F524" s="6" t="s">
        <v>9</v>
      </c>
      <c r="G524" s="6" t="s">
        <v>14</v>
      </c>
      <c r="H524" s="6" t="s">
        <v>254</v>
      </c>
      <c r="I524" s="6" t="s">
        <v>106</v>
      </c>
      <c r="J524" s="8">
        <v>298.8</v>
      </c>
      <c r="K524" s="8">
        <v>227.6</v>
      </c>
      <c r="L524" s="8">
        <v>208.4</v>
      </c>
      <c r="M524" s="55">
        <f t="shared" si="30"/>
        <v>-19.19999999999999</v>
      </c>
      <c r="N524" s="57">
        <f t="shared" si="31"/>
        <v>91.56414762741653</v>
      </c>
    </row>
    <row r="525" spans="1:14" ht="11.25" customHeight="1">
      <c r="A525" s="27"/>
      <c r="B525" s="62" t="s">
        <v>109</v>
      </c>
      <c r="C525" s="63"/>
      <c r="D525" s="64"/>
      <c r="E525" s="5"/>
      <c r="F525" s="6" t="s">
        <v>9</v>
      </c>
      <c r="G525" s="6" t="s">
        <v>14</v>
      </c>
      <c r="H525" s="6" t="s">
        <v>254</v>
      </c>
      <c r="I525" s="6" t="s">
        <v>110</v>
      </c>
      <c r="J525" s="8">
        <v>0.6</v>
      </c>
      <c r="K525" s="8">
        <v>0.6</v>
      </c>
      <c r="L525" s="8">
        <v>0.6</v>
      </c>
      <c r="M525" s="55">
        <f t="shared" si="30"/>
        <v>0</v>
      </c>
      <c r="N525" s="57">
        <f t="shared" si="31"/>
        <v>100</v>
      </c>
    </row>
    <row r="526" spans="1:14" ht="45" customHeight="1">
      <c r="A526" s="27"/>
      <c r="B526" s="62" t="s">
        <v>545</v>
      </c>
      <c r="C526" s="63"/>
      <c r="D526" s="64"/>
      <c r="E526" s="46"/>
      <c r="F526" s="6" t="s">
        <v>9</v>
      </c>
      <c r="G526" s="6" t="s">
        <v>14</v>
      </c>
      <c r="H526" s="6" t="s">
        <v>546</v>
      </c>
      <c r="I526" s="6"/>
      <c r="J526" s="8">
        <v>0</v>
      </c>
      <c r="K526" s="8">
        <f>K527+K528</f>
        <v>108.4</v>
      </c>
      <c r="L526" s="8">
        <f>L527+L528</f>
        <v>108.30000000000001</v>
      </c>
      <c r="M526" s="55">
        <f t="shared" si="30"/>
        <v>-0.09999999999999432</v>
      </c>
      <c r="N526" s="57">
        <f t="shared" si="31"/>
        <v>99.90774907749078</v>
      </c>
    </row>
    <row r="527" spans="1:14" ht="57" customHeight="1">
      <c r="A527" s="27"/>
      <c r="B527" s="62" t="s">
        <v>102</v>
      </c>
      <c r="C527" s="63"/>
      <c r="D527" s="64"/>
      <c r="E527" s="46"/>
      <c r="F527" s="6" t="s">
        <v>9</v>
      </c>
      <c r="G527" s="6" t="s">
        <v>14</v>
      </c>
      <c r="H527" s="6" t="s">
        <v>546</v>
      </c>
      <c r="I527" s="6" t="s">
        <v>103</v>
      </c>
      <c r="J527" s="8">
        <v>0</v>
      </c>
      <c r="K527" s="8">
        <v>44</v>
      </c>
      <c r="L527" s="8">
        <v>43.9</v>
      </c>
      <c r="M527" s="55">
        <f>L527-K527</f>
        <v>-0.10000000000000142</v>
      </c>
      <c r="N527" s="57">
        <f>L527/K527%</f>
        <v>99.77272727272727</v>
      </c>
    </row>
    <row r="528" spans="1:14" ht="24" customHeight="1">
      <c r="A528" s="27"/>
      <c r="B528" s="62" t="s">
        <v>266</v>
      </c>
      <c r="C528" s="63"/>
      <c r="D528" s="64"/>
      <c r="E528" s="46"/>
      <c r="F528" s="6" t="s">
        <v>9</v>
      </c>
      <c r="G528" s="6" t="s">
        <v>14</v>
      </c>
      <c r="H528" s="6" t="s">
        <v>546</v>
      </c>
      <c r="I528" s="6" t="s">
        <v>106</v>
      </c>
      <c r="J528" s="8">
        <v>0</v>
      </c>
      <c r="K528" s="8">
        <v>64.4</v>
      </c>
      <c r="L528" s="8">
        <v>64.4</v>
      </c>
      <c r="M528" s="55">
        <f>L528-K528</f>
        <v>0</v>
      </c>
      <c r="N528" s="57">
        <f>L528/K528%</f>
        <v>100</v>
      </c>
    </row>
    <row r="529" spans="1:14" ht="11.25">
      <c r="A529" s="27"/>
      <c r="B529" s="74" t="s">
        <v>17</v>
      </c>
      <c r="C529" s="75"/>
      <c r="D529" s="76"/>
      <c r="E529" s="46"/>
      <c r="F529" s="5"/>
      <c r="G529" s="6"/>
      <c r="H529" s="5"/>
      <c r="I529" s="5"/>
      <c r="J529" s="40">
        <f>J14+J61+J83+J159+J329+J506+J516</f>
        <v>847685.6099999999</v>
      </c>
      <c r="K529" s="40">
        <f>K14+K61+K83+K159+K329+K506+K516</f>
        <v>923684.8</v>
      </c>
      <c r="L529" s="40">
        <f>L14+L61+L83+L159+L329+L506+L516</f>
        <v>843625.7</v>
      </c>
      <c r="M529" s="55">
        <f>L529-K529</f>
        <v>-80059.1000000001</v>
      </c>
      <c r="N529" s="57">
        <f>L529/K529%</f>
        <v>91.33263857974062</v>
      </c>
    </row>
    <row r="530" spans="1:14" ht="11.25">
      <c r="A530" s="9"/>
      <c r="B530" s="41"/>
      <c r="C530" s="41"/>
      <c r="D530" s="41"/>
      <c r="E530" s="31"/>
      <c r="F530" s="9"/>
      <c r="G530" s="9"/>
      <c r="H530" s="9"/>
      <c r="I530" s="9"/>
      <c r="J530" s="9"/>
      <c r="K530" s="9"/>
      <c r="M530" s="9"/>
      <c r="N530" s="9"/>
    </row>
    <row r="531" spans="2:14" ht="11.25">
      <c r="B531" s="41"/>
      <c r="C531" s="41"/>
      <c r="D531" s="41"/>
      <c r="E531" s="31"/>
      <c r="F531" s="9"/>
      <c r="G531" s="9"/>
      <c r="H531" s="9"/>
      <c r="I531" s="9"/>
      <c r="J531" s="9"/>
      <c r="K531" s="9"/>
      <c r="M531" s="9"/>
      <c r="N531" s="9"/>
    </row>
  </sheetData>
  <sheetProtection/>
  <mergeCells count="527">
    <mergeCell ref="A5:N5"/>
    <mergeCell ref="A7:N7"/>
    <mergeCell ref="A11:N11"/>
    <mergeCell ref="I12:N12"/>
    <mergeCell ref="B161:D161"/>
    <mergeCell ref="B123:D123"/>
    <mergeCell ref="B92:D92"/>
    <mergeCell ref="B25:D25"/>
    <mergeCell ref="B156:D156"/>
    <mergeCell ref="B528:D528"/>
    <mergeCell ref="B153:D153"/>
    <mergeCell ref="B469:D469"/>
    <mergeCell ref="B501:D501"/>
    <mergeCell ref="B502:D502"/>
    <mergeCell ref="B503:D503"/>
    <mergeCell ref="B505:D505"/>
    <mergeCell ref="B526:D526"/>
    <mergeCell ref="B457:D457"/>
    <mergeCell ref="B255:D255"/>
    <mergeCell ref="B122:D122"/>
    <mergeCell ref="B177:D177"/>
    <mergeCell ref="B176:D176"/>
    <mergeCell ref="B152:D152"/>
    <mergeCell ref="B171:D171"/>
    <mergeCell ref="B147:D147"/>
    <mergeCell ref="B254:D254"/>
    <mergeCell ref="B113:D113"/>
    <mergeCell ref="B150:D150"/>
    <mergeCell ref="B154:D154"/>
    <mergeCell ref="B143:D143"/>
    <mergeCell ref="B168:D168"/>
    <mergeCell ref="B129:D129"/>
    <mergeCell ref="B130:D130"/>
    <mergeCell ref="B155:D155"/>
    <mergeCell ref="B125:D125"/>
    <mergeCell ref="B167:D167"/>
    <mergeCell ref="B103:D103"/>
    <mergeCell ref="B93:D93"/>
    <mergeCell ref="B94:D94"/>
    <mergeCell ref="B195:D195"/>
    <mergeCell ref="B178:D178"/>
    <mergeCell ref="B185:D185"/>
    <mergeCell ref="B189:D189"/>
    <mergeCell ref="B111:D111"/>
    <mergeCell ref="B102:D102"/>
    <mergeCell ref="B105:D105"/>
    <mergeCell ref="B38:D38"/>
    <mergeCell ref="B72:D72"/>
    <mergeCell ref="B80:D80"/>
    <mergeCell ref="B79:D79"/>
    <mergeCell ref="B114:D114"/>
    <mergeCell ref="B82:D82"/>
    <mergeCell ref="B69:D69"/>
    <mergeCell ref="B70:D70"/>
    <mergeCell ref="B74:D74"/>
    <mergeCell ref="B148:D148"/>
    <mergeCell ref="B141:D141"/>
    <mergeCell ref="B90:D90"/>
    <mergeCell ref="B134:D134"/>
    <mergeCell ref="B87:D87"/>
    <mergeCell ref="B64:D64"/>
    <mergeCell ref="B71:D71"/>
    <mergeCell ref="B78:D78"/>
    <mergeCell ref="B100:D100"/>
    <mergeCell ref="B99:D99"/>
    <mergeCell ref="B54:D54"/>
    <mergeCell ref="B35:D35"/>
    <mergeCell ref="B36:D36"/>
    <mergeCell ref="B76:D76"/>
    <mergeCell ref="B34:D34"/>
    <mergeCell ref="B50:D50"/>
    <mergeCell ref="B52:D52"/>
    <mergeCell ref="B51:D51"/>
    <mergeCell ref="B116:D116"/>
    <mergeCell ref="B137:D137"/>
    <mergeCell ref="B127:D127"/>
    <mergeCell ref="B67:D67"/>
    <mergeCell ref="B77:D77"/>
    <mergeCell ref="B83:D83"/>
    <mergeCell ref="B89:D89"/>
    <mergeCell ref="B110:D110"/>
    <mergeCell ref="B108:D108"/>
    <mergeCell ref="B81:D81"/>
    <mergeCell ref="B187:D187"/>
    <mergeCell ref="B203:D203"/>
    <mergeCell ref="B214:D214"/>
    <mergeCell ref="B206:D206"/>
    <mergeCell ref="B207:D207"/>
    <mergeCell ref="B208:D208"/>
    <mergeCell ref="B200:D200"/>
    <mergeCell ref="B197:D197"/>
    <mergeCell ref="B41:D41"/>
    <mergeCell ref="D2:I2"/>
    <mergeCell ref="B63:D63"/>
    <mergeCell ref="B62:D62"/>
    <mergeCell ref="B39:D39"/>
    <mergeCell ref="B40:D40"/>
    <mergeCell ref="B45:D45"/>
    <mergeCell ref="B21:D21"/>
    <mergeCell ref="B29:D29"/>
    <mergeCell ref="B30:D30"/>
    <mergeCell ref="B27:D27"/>
    <mergeCell ref="B15:D15"/>
    <mergeCell ref="B18:D18"/>
    <mergeCell ref="B28:D28"/>
    <mergeCell ref="B37:D37"/>
    <mergeCell ref="I1:K1"/>
    <mergeCell ref="B14:D14"/>
    <mergeCell ref="B32:D32"/>
    <mergeCell ref="F3:I3"/>
    <mergeCell ref="B33:D33"/>
    <mergeCell ref="B31:D31"/>
    <mergeCell ref="B186:D186"/>
    <mergeCell ref="B47:D47"/>
    <mergeCell ref="G4:I4"/>
    <mergeCell ref="B20:D20"/>
    <mergeCell ref="B13:D13"/>
    <mergeCell ref="B17:D17"/>
    <mergeCell ref="A8:N8"/>
    <mergeCell ref="A9:N9"/>
    <mergeCell ref="A10:N10"/>
    <mergeCell ref="A6:N6"/>
    <mergeCell ref="B16:D16"/>
    <mergeCell ref="B48:D48"/>
    <mergeCell ref="B97:D97"/>
    <mergeCell ref="B128:D128"/>
    <mergeCell ref="B104:D104"/>
    <mergeCell ref="B49:D49"/>
    <mergeCell ref="B22:D22"/>
    <mergeCell ref="B19:D19"/>
    <mergeCell ref="B53:D53"/>
    <mergeCell ref="B182:D182"/>
    <mergeCell ref="B61:D61"/>
    <mergeCell ref="B42:D42"/>
    <mergeCell ref="B44:D44"/>
    <mergeCell ref="B43:D43"/>
    <mergeCell ref="B422:D422"/>
    <mergeCell ref="B193:D193"/>
    <mergeCell ref="B194:D194"/>
    <mergeCell ref="B198:D198"/>
    <mergeCell ref="B309:D309"/>
    <mergeCell ref="B350:D350"/>
    <mergeCell ref="B413:D413"/>
    <mergeCell ref="B216:D216"/>
    <mergeCell ref="B407:D407"/>
    <mergeCell ref="B338:D338"/>
    <mergeCell ref="B362:D362"/>
    <mergeCell ref="B376:D376"/>
    <mergeCell ref="B372:D372"/>
    <mergeCell ref="B412:D412"/>
    <mergeCell ref="B253:D253"/>
    <mergeCell ref="B373:D373"/>
    <mergeCell ref="B368:D368"/>
    <mergeCell ref="B529:D529"/>
    <mergeCell ref="B518:D518"/>
    <mergeCell ref="B514:D514"/>
    <mergeCell ref="B511:D511"/>
    <mergeCell ref="B525:D525"/>
    <mergeCell ref="B452:D452"/>
    <mergeCell ref="B435:D435"/>
    <mergeCell ref="B527:D527"/>
    <mergeCell ref="B512:D512"/>
    <mergeCell ref="B524:D524"/>
    <mergeCell ref="B516:D516"/>
    <mergeCell ref="B522:D522"/>
    <mergeCell ref="B513:D513"/>
    <mergeCell ref="B475:D475"/>
    <mergeCell ref="B517:D517"/>
    <mergeCell ref="B498:D498"/>
    <mergeCell ref="B499:D499"/>
    <mergeCell ref="B508:D508"/>
    <mergeCell ref="B473:D473"/>
    <mergeCell ref="B478:D478"/>
    <mergeCell ref="B476:D476"/>
    <mergeCell ref="B467:D467"/>
    <mergeCell ref="B466:D466"/>
    <mergeCell ref="B477:D477"/>
    <mergeCell ref="B471:D471"/>
    <mergeCell ref="B500:D500"/>
    <mergeCell ref="B515:D515"/>
    <mergeCell ref="B509:D509"/>
    <mergeCell ref="B504:D504"/>
    <mergeCell ref="B488:D488"/>
    <mergeCell ref="B228:D228"/>
    <mergeCell ref="B232:D232"/>
    <mergeCell ref="B235:D235"/>
    <mergeCell ref="B233:D233"/>
    <mergeCell ref="B229:D229"/>
    <mergeCell ref="B434:D434"/>
    <mergeCell ref="B432:D432"/>
    <mergeCell ref="B325:D325"/>
    <mergeCell ref="B459:D459"/>
    <mergeCell ref="B275:D275"/>
    <mergeCell ref="B250:D250"/>
    <mergeCell ref="B272:D272"/>
    <mergeCell ref="B270:D270"/>
    <mergeCell ref="B269:D269"/>
    <mergeCell ref="B268:D268"/>
    <mergeCell ref="B265:D265"/>
    <mergeCell ref="B274:D274"/>
    <mergeCell ref="B267:D267"/>
    <mergeCell ref="B264:D264"/>
    <mergeCell ref="B300:D300"/>
    <mergeCell ref="B299:D299"/>
    <mergeCell ref="B281:D281"/>
    <mergeCell ref="B290:D290"/>
    <mergeCell ref="B305:D305"/>
    <mergeCell ref="B304:D304"/>
    <mergeCell ref="B303:D303"/>
    <mergeCell ref="B286:D286"/>
    <mergeCell ref="B297:D297"/>
    <mergeCell ref="B301:D301"/>
    <mergeCell ref="B296:D296"/>
    <mergeCell ref="B298:D298"/>
    <mergeCell ref="B306:D306"/>
    <mergeCell ref="B318:D318"/>
    <mergeCell ref="B192:D192"/>
    <mergeCell ref="B218:D218"/>
    <mergeCell ref="B224:D224"/>
    <mergeCell ref="B283:D283"/>
    <mergeCell ref="B282:D282"/>
    <mergeCell ref="B234:D234"/>
    <mergeCell ref="B217:D217"/>
    <mergeCell ref="B307:D307"/>
    <mergeCell ref="B315:D315"/>
    <mergeCell ref="B487:D487"/>
    <mergeCell ref="B424:D424"/>
    <mergeCell ref="B436:D436"/>
    <mergeCell ref="B394:D394"/>
    <mergeCell ref="B397:D397"/>
    <mergeCell ref="B430:D430"/>
    <mergeCell ref="B405:D405"/>
    <mergeCell ref="B486:D486"/>
    <mergeCell ref="B481:D481"/>
    <mergeCell ref="B489:D489"/>
    <mergeCell ref="B496:D496"/>
    <mergeCell ref="B447:D447"/>
    <mergeCell ref="B484:D484"/>
    <mergeCell ref="B479:D479"/>
    <mergeCell ref="B456:D456"/>
    <mergeCell ref="B485:D485"/>
    <mergeCell ref="B474:D474"/>
    <mergeCell ref="B449:D449"/>
    <mergeCell ref="B470:D470"/>
    <mergeCell ref="B523:D523"/>
    <mergeCell ref="B521:D521"/>
    <mergeCell ref="B492:D492"/>
    <mergeCell ref="B494:D494"/>
    <mergeCell ref="B495:D495"/>
    <mergeCell ref="B506:D506"/>
    <mergeCell ref="B507:D507"/>
    <mergeCell ref="B510:D510"/>
    <mergeCell ref="B519:D519"/>
    <mergeCell ref="B520:D520"/>
    <mergeCell ref="B497:D497"/>
    <mergeCell ref="B428:D428"/>
    <mergeCell ref="B458:D458"/>
    <mergeCell ref="B460:D460"/>
    <mergeCell ref="B491:D491"/>
    <mergeCell ref="B490:D490"/>
    <mergeCell ref="B493:D493"/>
    <mergeCell ref="B446:D446"/>
    <mergeCell ref="B454:D454"/>
    <mergeCell ref="B465:D465"/>
    <mergeCell ref="B431:D431"/>
    <mergeCell ref="B425:D425"/>
    <mergeCell ref="B427:D427"/>
    <mergeCell ref="B390:D390"/>
    <mergeCell ref="B340:D340"/>
    <mergeCell ref="B349:D349"/>
    <mergeCell ref="B399:D399"/>
    <mergeCell ref="B384:D384"/>
    <mergeCell ref="B419:D419"/>
    <mergeCell ref="B409:D409"/>
    <mergeCell ref="B421:D421"/>
    <mergeCell ref="B420:D420"/>
    <mergeCell ref="B392:D392"/>
    <mergeCell ref="B404:D404"/>
    <mergeCell ref="B387:D387"/>
    <mergeCell ref="B380:D380"/>
    <mergeCell ref="B383:D383"/>
    <mergeCell ref="B381:D381"/>
    <mergeCell ref="B411:D411"/>
    <mergeCell ref="B408:D408"/>
    <mergeCell ref="B314:D314"/>
    <mergeCell ref="B418:D418"/>
    <mergeCell ref="B180:D180"/>
    <mergeCell ref="B163:D163"/>
    <mergeCell ref="B172:D172"/>
    <mergeCell ref="B109:D109"/>
    <mergeCell ref="B112:D112"/>
    <mergeCell ref="B124:D124"/>
    <mergeCell ref="B136:D136"/>
    <mergeCell ref="B175:D175"/>
    <mergeCell ref="B169:D169"/>
    <mergeCell ref="B174:D174"/>
    <mergeCell ref="B146:D146"/>
    <mergeCell ref="B96:D96"/>
    <mergeCell ref="B162:D162"/>
    <mergeCell ref="B145:D145"/>
    <mergeCell ref="B120:D120"/>
    <mergeCell ref="B151:D151"/>
    <mergeCell ref="B139:D139"/>
    <mergeCell ref="B142:D142"/>
    <mergeCell ref="B291:D291"/>
    <mergeCell ref="B308:D308"/>
    <mergeCell ref="B202:D202"/>
    <mergeCell ref="B201:D201"/>
    <mergeCell ref="B166:D166"/>
    <mergeCell ref="B159:D159"/>
    <mergeCell ref="B183:D183"/>
    <mergeCell ref="B173:D173"/>
    <mergeCell ref="B190:D190"/>
    <mergeCell ref="B170:D170"/>
    <mergeCell ref="B463:D463"/>
    <mergeCell ref="B455:D455"/>
    <mergeCell ref="B472:D472"/>
    <mergeCell ref="B462:D462"/>
    <mergeCell ref="B445:D445"/>
    <mergeCell ref="B441:D441"/>
    <mergeCell ref="B461:D461"/>
    <mergeCell ref="B453:D453"/>
    <mergeCell ref="B448:D448"/>
    <mergeCell ref="B464:D464"/>
    <mergeCell ref="B426:D426"/>
    <mergeCell ref="B423:D423"/>
    <mergeCell ref="B444:D444"/>
    <mergeCell ref="B386:D386"/>
    <mergeCell ref="B385:D385"/>
    <mergeCell ref="B406:D406"/>
    <mergeCell ref="B403:D403"/>
    <mergeCell ref="B395:D395"/>
    <mergeCell ref="B393:D393"/>
    <mergeCell ref="B437:D437"/>
    <mergeCell ref="B367:D367"/>
    <mergeCell ref="B369:D369"/>
    <mergeCell ref="B370:D370"/>
    <mergeCell ref="B371:D371"/>
    <mergeCell ref="B364:D364"/>
    <mergeCell ref="B363:D363"/>
    <mergeCell ref="B366:D366"/>
    <mergeCell ref="B365:D365"/>
    <mergeCell ref="B361:D361"/>
    <mergeCell ref="B347:D347"/>
    <mergeCell ref="B344:D344"/>
    <mergeCell ref="B343:D343"/>
    <mergeCell ref="B359:D359"/>
    <mergeCell ref="B345:D345"/>
    <mergeCell ref="B352:D352"/>
    <mergeCell ref="B353:D353"/>
    <mergeCell ref="B354:D354"/>
    <mergeCell ref="B348:D348"/>
    <mergeCell ref="B324:D324"/>
    <mergeCell ref="B302:D302"/>
    <mergeCell ref="B316:D316"/>
    <mergeCell ref="B356:D356"/>
    <mergeCell ref="B355:D355"/>
    <mergeCell ref="B358:D358"/>
    <mergeCell ref="B341:D341"/>
    <mergeCell ref="B342:D342"/>
    <mergeCell ref="B321:D321"/>
    <mergeCell ref="B337:D337"/>
    <mergeCell ref="B259:D259"/>
    <mergeCell ref="B295:D295"/>
    <mergeCell ref="B294:D294"/>
    <mergeCell ref="B287:D287"/>
    <mergeCell ref="B278:D278"/>
    <mergeCell ref="B288:D288"/>
    <mergeCell ref="B293:D293"/>
    <mergeCell ref="B262:D262"/>
    <mergeCell ref="B271:D271"/>
    <mergeCell ref="B292:D292"/>
    <mergeCell ref="B241:D241"/>
    <mergeCell ref="B213:D213"/>
    <mergeCell ref="B212:D212"/>
    <mergeCell ref="B188:D188"/>
    <mergeCell ref="B223:D223"/>
    <mergeCell ref="B258:D258"/>
    <mergeCell ref="B205:D205"/>
    <mergeCell ref="B248:D248"/>
    <mergeCell ref="B211:D211"/>
    <mergeCell ref="B191:D191"/>
    <mergeCell ref="B239:D239"/>
    <mergeCell ref="B227:D227"/>
    <mergeCell ref="B164:D164"/>
    <mergeCell ref="B204:D204"/>
    <mergeCell ref="B196:D196"/>
    <mergeCell ref="B165:D165"/>
    <mergeCell ref="B209:D209"/>
    <mergeCell ref="B236:D236"/>
    <mergeCell ref="B181:D181"/>
    <mergeCell ref="B199:D199"/>
    <mergeCell ref="B24:D24"/>
    <mergeCell ref="B23:D23"/>
    <mergeCell ref="B26:D26"/>
    <mergeCell ref="B46:D46"/>
    <mergeCell ref="B222:D222"/>
    <mergeCell ref="B220:D220"/>
    <mergeCell ref="B184:D184"/>
    <mergeCell ref="B131:D131"/>
    <mergeCell ref="B149:D149"/>
    <mergeCell ref="B179:D179"/>
    <mergeCell ref="B118:D118"/>
    <mergeCell ref="B86:D86"/>
    <mergeCell ref="B73:D73"/>
    <mergeCell ref="B84:D84"/>
    <mergeCell ref="B91:D91"/>
    <mergeCell ref="B55:D55"/>
    <mergeCell ref="B56:D56"/>
    <mergeCell ref="B57:D57"/>
    <mergeCell ref="B58:D58"/>
    <mergeCell ref="B106:D106"/>
    <mergeCell ref="B95:D95"/>
    <mergeCell ref="B59:D59"/>
    <mergeCell ref="B60:D60"/>
    <mergeCell ref="B65:D65"/>
    <mergeCell ref="B66:D66"/>
    <mergeCell ref="B88:D88"/>
    <mergeCell ref="B75:D75"/>
    <mergeCell ref="B68:D68"/>
    <mergeCell ref="B140:D140"/>
    <mergeCell ref="B121:D121"/>
    <mergeCell ref="B115:D115"/>
    <mergeCell ref="B117:D117"/>
    <mergeCell ref="B119:D119"/>
    <mergeCell ref="B85:D85"/>
    <mergeCell ref="B126:D126"/>
    <mergeCell ref="B107:D107"/>
    <mergeCell ref="B98:D98"/>
    <mergeCell ref="B101:D101"/>
    <mergeCell ref="B226:D226"/>
    <mergeCell ref="B225:D225"/>
    <mergeCell ref="B132:D132"/>
    <mergeCell ref="B133:D133"/>
    <mergeCell ref="B158:D158"/>
    <mergeCell ref="B157:D157"/>
    <mergeCell ref="B160:D160"/>
    <mergeCell ref="B135:D135"/>
    <mergeCell ref="B138:D138"/>
    <mergeCell ref="B144:D144"/>
    <mergeCell ref="B215:D215"/>
    <mergeCell ref="B210:D210"/>
    <mergeCell ref="B237:D237"/>
    <mergeCell ref="B238:D238"/>
    <mergeCell ref="B243:D243"/>
    <mergeCell ref="B244:D244"/>
    <mergeCell ref="B219:D219"/>
    <mergeCell ref="B221:D221"/>
    <mergeCell ref="B230:D230"/>
    <mergeCell ref="B231:D231"/>
    <mergeCell ref="B256:D256"/>
    <mergeCell ref="B257:D257"/>
    <mergeCell ref="B240:D240"/>
    <mergeCell ref="B252:D252"/>
    <mergeCell ref="B251:D251"/>
    <mergeCell ref="B249:D249"/>
    <mergeCell ref="B247:D247"/>
    <mergeCell ref="B246:D246"/>
    <mergeCell ref="B245:D245"/>
    <mergeCell ref="B242:D242"/>
    <mergeCell ref="B260:D260"/>
    <mergeCell ref="B261:D261"/>
    <mergeCell ref="B285:D285"/>
    <mergeCell ref="B273:D273"/>
    <mergeCell ref="B263:D263"/>
    <mergeCell ref="B284:D284"/>
    <mergeCell ref="B280:D280"/>
    <mergeCell ref="B279:D279"/>
    <mergeCell ref="B277:D277"/>
    <mergeCell ref="B266:D266"/>
    <mergeCell ref="B313:D313"/>
    <mergeCell ref="B289:D289"/>
    <mergeCell ref="B331:D331"/>
    <mergeCell ref="B330:D330"/>
    <mergeCell ref="B310:D310"/>
    <mergeCell ref="B311:D311"/>
    <mergeCell ref="B312:D312"/>
    <mergeCell ref="B327:D327"/>
    <mergeCell ref="B323:D323"/>
    <mergeCell ref="B322:D322"/>
    <mergeCell ref="B339:D339"/>
    <mergeCell ref="B351:D351"/>
    <mergeCell ref="B332:D332"/>
    <mergeCell ref="B336:D336"/>
    <mergeCell ref="B317:D317"/>
    <mergeCell ref="B360:D360"/>
    <mergeCell ref="B357:D357"/>
    <mergeCell ref="B335:D335"/>
    <mergeCell ref="B333:D333"/>
    <mergeCell ref="B334:D334"/>
    <mergeCell ref="B374:D374"/>
    <mergeCell ref="B377:D377"/>
    <mergeCell ref="B378:D378"/>
    <mergeCell ref="B320:D320"/>
    <mergeCell ref="B326:D326"/>
    <mergeCell ref="B319:D319"/>
    <mergeCell ref="B375:D375"/>
    <mergeCell ref="B346:D346"/>
    <mergeCell ref="B329:D329"/>
    <mergeCell ref="B328:D328"/>
    <mergeCell ref="B389:D389"/>
    <mergeCell ref="B396:D396"/>
    <mergeCell ref="B388:D388"/>
    <mergeCell ref="B391:D391"/>
    <mergeCell ref="B398:D398"/>
    <mergeCell ref="B379:D379"/>
    <mergeCell ref="B382:D382"/>
    <mergeCell ref="B451:D451"/>
    <mergeCell ref="B468:D468"/>
    <mergeCell ref="B482:D482"/>
    <mergeCell ref="B400:D400"/>
    <mergeCell ref="B401:D401"/>
    <mergeCell ref="B414:D414"/>
    <mergeCell ref="B415:D415"/>
    <mergeCell ref="B416:D416"/>
    <mergeCell ref="B410:D410"/>
    <mergeCell ref="B442:D442"/>
    <mergeCell ref="B483:D483"/>
    <mergeCell ref="B417:D417"/>
    <mergeCell ref="B438:D438"/>
    <mergeCell ref="B439:D439"/>
    <mergeCell ref="B443:D443"/>
    <mergeCell ref="B440:D440"/>
    <mergeCell ref="B450:D450"/>
    <mergeCell ref="B429:D429"/>
    <mergeCell ref="B433:D433"/>
    <mergeCell ref="B480:D480"/>
  </mergeCells>
  <printOptions horizontalCentered="1"/>
  <pageMargins left="0.984251968503937" right="0.5118110236220472" top="0.7480314960629921" bottom="0.7480314960629921" header="0" footer="0"/>
  <pageSetup fitToHeight="0" fitToWidth="1" horizontalDpi="600" verticalDpi="600" orientation="portrait" paperSize="9" scale="64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2021-06-04T11:24:02Z</cp:lastPrinted>
  <dcterms:created xsi:type="dcterms:W3CDTF">2006-10-19T09:27:13Z</dcterms:created>
  <dcterms:modified xsi:type="dcterms:W3CDTF">2021-06-07T09:45:36Z</dcterms:modified>
  <cp:category/>
  <cp:version/>
  <cp:contentType/>
  <cp:contentStatus/>
</cp:coreProperties>
</file>