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840" windowWidth="11685" windowHeight="811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J36" i="1" l="1"/>
  <c r="L63" i="1"/>
  <c r="L66" i="1"/>
  <c r="L77" i="1"/>
  <c r="J82" i="1"/>
  <c r="L82" i="1"/>
  <c r="L36" i="1"/>
  <c r="L74" i="1"/>
  <c r="L73" i="1"/>
  <c r="L68" i="1"/>
  <c r="J55" i="1"/>
  <c r="L55" i="1"/>
  <c r="J49" i="1"/>
  <c r="L49" i="1"/>
  <c r="J67" i="1"/>
  <c r="L67" i="1"/>
  <c r="J47" i="1"/>
  <c r="L47" i="1"/>
  <c r="L41" i="1"/>
  <c r="J80" i="1"/>
  <c r="L80" i="1"/>
  <c r="J78" i="1"/>
  <c r="L78" i="1"/>
  <c r="J59" i="1"/>
  <c r="L59" i="1"/>
  <c r="L58" i="1"/>
  <c r="L65" i="1"/>
  <c r="L83" i="1"/>
  <c r="L81" i="1"/>
  <c r="L79" i="1"/>
  <c r="L75" i="1"/>
  <c r="L72" i="1"/>
  <c r="L70" i="1"/>
  <c r="L69" i="1"/>
  <c r="L62" i="1"/>
  <c r="L60" i="1"/>
  <c r="L54" i="1"/>
  <c r="L52" i="1"/>
  <c r="L48" i="1"/>
  <c r="L46" i="1"/>
  <c r="L39" i="1"/>
  <c r="L38" i="1"/>
  <c r="L37" i="1"/>
  <c r="B55" i="1"/>
  <c r="E55" i="1"/>
  <c r="J45" i="1"/>
  <c r="L43" i="1"/>
  <c r="J71" i="1"/>
  <c r="L71" i="1"/>
  <c r="L44" i="1"/>
  <c r="J76" i="1"/>
  <c r="L76" i="1"/>
  <c r="J61" i="1"/>
  <c r="L61" i="1"/>
  <c r="L64" i="1"/>
  <c r="L45" i="1"/>
  <c r="J86" i="1"/>
  <c r="L86" i="1"/>
</calcChain>
</file>

<file path=xl/sharedStrings.xml><?xml version="1.0" encoding="utf-8"?>
<sst xmlns="http://schemas.openxmlformats.org/spreadsheetml/2006/main" count="182" uniqueCount="91">
  <si>
    <t>тыс.руб.</t>
  </si>
  <si>
    <t>№</t>
  </si>
  <si>
    <t>Ведом-ство</t>
  </si>
  <si>
    <t>Подраз-дел</t>
  </si>
  <si>
    <t>ЦСт</t>
  </si>
  <si>
    <t>Вид расхода</t>
  </si>
  <si>
    <t>Расходы</t>
  </si>
  <si>
    <t>Общее образование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</si>
  <si>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</si>
  <si>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</si>
  <si>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</si>
  <si>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</si>
  <si>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</si>
  <si>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</si>
  <si>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</si>
  <si>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</si>
  <si>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</si>
  <si>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</si>
  <si>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</si>
  <si>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</si>
  <si>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</si>
  <si>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00</t>
  </si>
  <si>
    <t>12</t>
  </si>
  <si>
    <t>14</t>
  </si>
  <si>
    <t>НАЦИОНАЛЬНАЯ  ЭКОНОМИКА</t>
  </si>
  <si>
    <t>Другие вопросы в области национальной экономики</t>
  </si>
  <si>
    <t>05</t>
  </si>
  <si>
    <t>13</t>
  </si>
  <si>
    <t>ОБСЛУЖИВАНИЕ ГОСУДАРСТВЕННОГО  И МУНИЦИПАЛЬНОГО ДОЛГА</t>
  </si>
  <si>
    <t>МО "Красногвардейский район"</t>
  </si>
  <si>
    <t>НАЦИОНАЛЬНАЯ ОБОРОНА</t>
  </si>
  <si>
    <t>Мобилизационная и вневойсковая подготовка</t>
  </si>
  <si>
    <t>СРЕДСТВА МАССОВОЙ ИНФОРМАЦИИ</t>
  </si>
  <si>
    <t>КУЛЬТУРА , КИНЕМАТОГРАФИЯ</t>
  </si>
  <si>
    <t>Охрана семьи и детства</t>
  </si>
  <si>
    <t>Другие вопросы в области социальной политики</t>
  </si>
  <si>
    <t>Массовый спорт</t>
  </si>
  <si>
    <t>Дошкольное образование</t>
  </si>
  <si>
    <t>Другие вопросы в области образования</t>
  </si>
  <si>
    <t>Другие общегосударственные вопросы</t>
  </si>
  <si>
    <t>Периодическая печать и издательства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</si>
  <si>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</si>
  <si>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</si>
  <si>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 </t>
  </si>
  <si>
    <t>530</t>
  </si>
  <si>
    <t>Кинематография</t>
  </si>
  <si>
    <t>611</t>
  </si>
  <si>
    <t>5332016</t>
  </si>
  <si>
    <t>6318003</t>
  </si>
  <si>
    <t>6125118</t>
  </si>
  <si>
    <t>6125000</t>
  </si>
  <si>
    <t>ОХРАНА ОКРУЖАЮЩЕЙ СРЕДЫ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</si>
  <si>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</si>
  <si>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</si>
  <si>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20,3</t>
  </si>
  <si>
    <t>Другие вопросы в области культуры, кинематографии</t>
  </si>
  <si>
    <t>Жилищное хозяйство</t>
  </si>
  <si>
    <t>Совета народных депутатов</t>
  </si>
  <si>
    <t>ВСЕГО РАСХОДОВ:</t>
  </si>
  <si>
    <t>Наименование</t>
  </si>
  <si>
    <t>Раздел</t>
  </si>
  <si>
    <t>ФИЗИЧЕСКАЯ КУЛЬТУРА  И СПОРТ</t>
  </si>
  <si>
    <t>на 2017 год</t>
  </si>
  <si>
    <t>Дополнительное образование детей</t>
  </si>
  <si>
    <t>НАЦИОНАЛЬНАЯ БЕЗОПАСНОСТЬ И ПРАВООХРАНИТЕЛЬНАЯ ДЕЯТЕЛЬНОСТЬ</t>
  </si>
  <si>
    <t>Молодежная политика</t>
  </si>
  <si>
    <t>Транспорт</t>
  </si>
  <si>
    <t>Дорожное хозяйство (дорожные фонды)</t>
  </si>
  <si>
    <t>Благоустройство</t>
  </si>
  <si>
    <t>Функционирование Правительства Российской Федерации, высших исполнительных  органов государственной власти  субъектов Российской Федерации, местных администраций</t>
  </si>
  <si>
    <t>Дотации  на выравнивание бюджетной обеспеченности субъектов Российской Федерации и муниципальных образований</t>
  </si>
  <si>
    <t>Коммунальное хозяйство</t>
  </si>
  <si>
    <t>Резервные фонды</t>
  </si>
  <si>
    <t>МЕЖБЮДЖЕТНЫЕ ТРАНСФЕРТЫ ОБЩЕГО ХАРАКТЕРА БЮДЖЕТАМ БЮДЖЕТНОЙ СИСТЕМЫ РОССИЙСКОЙ ФЕДЕРАЦИИ</t>
  </si>
  <si>
    <t xml:space="preserve">Функционирование законодательных (представитель ных) органов государственной власти и представительных органов муниципальных образований </t>
  </si>
  <si>
    <t>Водное хозяйство</t>
  </si>
  <si>
    <t>Прочие межбюджетные трансферты общего характера</t>
  </si>
  <si>
    <t>Обслуживание государственного внутреннего и муниципального долга</t>
  </si>
  <si>
    <t>Сельское хозяйство и рыболовство</t>
  </si>
  <si>
    <t>Гражданская оборона</t>
  </si>
  <si>
    <t>Иные дотации</t>
  </si>
  <si>
    <t>Распределение бюджетных ассигнований бюджета муниципального образования "Красногвардейский район" по разделам и подразделам классификации расходов бюджетов Российской Федерации на 2022 год</t>
  </si>
  <si>
    <t>Обеспечение проведения выборов и референдумов</t>
  </si>
  <si>
    <t>Приложение № 6 к решению</t>
  </si>
  <si>
    <t xml:space="preserve">от 27.12.2021 г. № 240 </t>
  </si>
  <si>
    <t>Приложение № 5 к решению</t>
  </si>
  <si>
    <t>от 08.04.2022 г. № 260</t>
  </si>
  <si>
    <t>Приложение № 3 к решению</t>
  </si>
  <si>
    <t xml:space="preserve">от 26.08.2022 г. № 275  </t>
  </si>
  <si>
    <t>Судебная система</t>
  </si>
  <si>
    <t xml:space="preserve">от 01.11.2022 г.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</si>
</sst>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"/>
  </numFmts>
  <fonts count="13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1" xfId="0" applyNumberFormat="1" applyFont="1" applyFill="1" applyBorder="1"/>
    <xf numFmtId="0" fontId="3" fillId="0" borderId="0" xfId="0" applyFont="1" applyFill="1"/>
    <xf numFmtId="0" fontId="3" fillId="0" borderId="1" xfId="0" applyFont="1" applyFill="1" applyBorder="1"/>
    <xf numFmtId="49" fontId="3" fillId="0" borderId="2" xfId="0" applyNumberFormat="1" applyFont="1" applyFill="1" applyBorder="1"/>
    <xf numFmtId="49" fontId="3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/>
    <xf numFmtId="49" fontId="4" fillId="0" borderId="1" xfId="0" applyNumberFormat="1" applyFont="1" applyFill="1" applyBorder="1"/>
    <xf numFmtId="17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/>
    <xf numFmtId="0" fontId="2" fillId="0" borderId="3" xfId="0" applyFont="1" applyFill="1" applyBorder="1"/>
    <xf numFmtId="0" fontId="4" fillId="0" borderId="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3" fillId="0" borderId="6" xfId="0" applyFont="1" applyFill="1" applyBorder="1" applyAlignment="1"/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/>
    <xf numFmtId="0" fontId="8" fillId="0" borderId="0" xfId="0" applyFont="1" applyFill="1" applyBorder="1" applyAlignment="1"/>
    <xf numFmtId="174" fontId="6" fillId="0" borderId="0" xfId="0" applyNumberFormat="1" applyFont="1" applyFill="1" applyBorder="1" applyAlignment="1"/>
    <xf numFmtId="174" fontId="6" fillId="0" borderId="0" xfId="0" applyNumberFormat="1" applyFont="1" applyFill="1" applyBorder="1"/>
    <xf numFmtId="174" fontId="8" fillId="0" borderId="0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right"/>
    </xf>
    <xf numFmtId="174" fontId="3" fillId="0" borderId="0" xfId="0" applyNumberFormat="1" applyFont="1" applyFill="1" applyBorder="1"/>
    <xf numFmtId="174" fontId="3" fillId="0" borderId="1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6;&#1099;&#1085;&#1076;&#1080;&#1085;&#1072;/2013&#1075;&#1086;&#1076;/&#1089;&#1077;&#1089;&#1089;&#1080;&#1080;/&#1053;&#1086;&#1103;&#1073;&#1088;&#1100;/&#1055;&#1088;&#1080;&#1083;%2012%20&#1060;&#1091;&#1085;&#1082;&#1094;&#1080;&#1086;&#1085;&#1072;&#1083;&#1100;&#1085;&#1072;&#1103;%20&#1089;&#1090;&#1088;&#1091;&#1082;&#1090;&#1091;&#1088;&#1072;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он"/>
      <sheetName val="Ведомст"/>
      <sheetName val="Лист3"/>
    </sheetNames>
    <sheetDataSet>
      <sheetData sheetId="0">
        <row r="213">
          <cell r="A213" t="str">
            <v>ЖИЛИЩНО-КОММУНАЛЬНОЕ ХОЗЯЙСТВО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view="pageLayout" topLeftCell="B20" zoomScale="112" zoomScaleNormal="100" zoomScalePageLayoutView="112" workbookViewId="0">
      <selection activeCell="A23" sqref="A23:J23"/>
    </sheetView>
  </sheetViews>
  <sheetFormatPr defaultRowHeight="12.75" x14ac:dyDescent="0.2"/>
  <cols>
    <col min="1" max="1" width="3" style="9" hidden="1" customWidth="1"/>
    <col min="2" max="3" width="9.140625" style="9"/>
    <col min="4" max="4" width="44" style="7" customWidth="1"/>
    <col min="5" max="5" width="5.85546875" style="9" hidden="1" customWidth="1"/>
    <col min="6" max="6" width="5.140625" style="9" customWidth="1"/>
    <col min="7" max="7" width="6.85546875" style="9" customWidth="1"/>
    <col min="8" max="8" width="0.140625" style="9" hidden="1" customWidth="1"/>
    <col min="9" max="9" width="6.5703125" style="9" hidden="1" customWidth="1"/>
    <col min="10" max="10" width="11.28515625" style="47" customWidth="1"/>
    <col min="11" max="13" width="9.140625" style="9" hidden="1" customWidth="1"/>
    <col min="14" max="14" width="0.140625" style="9" customWidth="1"/>
    <col min="15" max="15" width="10.28515625" style="9" hidden="1" customWidth="1"/>
    <col min="16" max="16" width="10.85546875" style="9" hidden="1" customWidth="1"/>
    <col min="17" max="17" width="9.140625" style="9" hidden="1" customWidth="1"/>
    <col min="18" max="16384" width="9.140625" style="9"/>
  </cols>
  <sheetData>
    <row r="1" spans="1:13" ht="15" hidden="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31"/>
    </row>
    <row r="2" spans="1:13" ht="15" hidden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31"/>
    </row>
    <row r="3" spans="1:13" ht="15" hidden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31"/>
    </row>
    <row r="4" spans="1:13" ht="11.25" hidden="1" customHeight="1" x14ac:dyDescent="0.25">
      <c r="A4" s="33"/>
      <c r="B4" s="33"/>
      <c r="C4" s="33"/>
      <c r="D4" s="32"/>
      <c r="E4" s="34"/>
      <c r="F4" s="35"/>
      <c r="G4" s="35"/>
      <c r="H4" s="35"/>
      <c r="I4" s="35"/>
      <c r="J4" s="41"/>
      <c r="K4" s="35"/>
    </row>
    <row r="5" spans="1:13" ht="0.75" hidden="1" customHeight="1" x14ac:dyDescent="0.25">
      <c r="A5" s="33"/>
      <c r="B5" s="33"/>
      <c r="C5" s="33"/>
      <c r="D5" s="32"/>
      <c r="E5" s="32"/>
      <c r="F5" s="35"/>
      <c r="G5" s="35"/>
      <c r="H5" s="35"/>
      <c r="I5" s="49"/>
      <c r="J5" s="49"/>
      <c r="K5" s="49"/>
    </row>
    <row r="6" spans="1:13" ht="12.75" hidden="1" customHeight="1" x14ac:dyDescent="0.25">
      <c r="A6" s="33"/>
      <c r="B6" s="33"/>
      <c r="C6" s="33"/>
      <c r="D6" s="51"/>
      <c r="E6" s="51"/>
      <c r="F6" s="51"/>
      <c r="G6" s="51"/>
      <c r="H6" s="51"/>
      <c r="I6" s="51"/>
      <c r="J6" s="42"/>
      <c r="K6" s="33"/>
    </row>
    <row r="7" spans="1:13" ht="12.75" hidden="1" customHeight="1" x14ac:dyDescent="0.25">
      <c r="A7" s="33"/>
      <c r="B7" s="33"/>
      <c r="C7" s="33"/>
      <c r="D7" s="32"/>
      <c r="E7" s="32"/>
      <c r="F7" s="51"/>
      <c r="G7" s="51"/>
      <c r="H7" s="51"/>
      <c r="I7" s="51"/>
      <c r="J7" s="42"/>
      <c r="K7" s="33"/>
    </row>
    <row r="8" spans="1:13" ht="12.75" hidden="1" customHeight="1" x14ac:dyDescent="0.25">
      <c r="A8" s="33"/>
      <c r="B8" s="33"/>
      <c r="C8" s="33"/>
      <c r="D8" s="32"/>
      <c r="E8" s="34"/>
      <c r="F8" s="34"/>
      <c r="G8" s="51"/>
      <c r="H8" s="51"/>
      <c r="I8" s="51"/>
      <c r="J8" s="42"/>
      <c r="K8" s="33"/>
    </row>
    <row r="9" spans="1:13" ht="15.75" hidden="1" x14ac:dyDescent="0.25">
      <c r="A9" s="36"/>
      <c r="B9" s="84"/>
      <c r="C9" s="84"/>
      <c r="D9" s="84"/>
      <c r="E9" s="84"/>
      <c r="F9" s="84"/>
      <c r="G9" s="84"/>
      <c r="H9" s="84"/>
      <c r="I9" s="84"/>
      <c r="J9" s="84"/>
      <c r="K9" s="33"/>
    </row>
    <row r="10" spans="1:13" ht="15.75" hidden="1" x14ac:dyDescent="0.25">
      <c r="A10" s="36"/>
      <c r="B10" s="37"/>
      <c r="C10" s="37"/>
      <c r="D10" s="61" t="s">
        <v>85</v>
      </c>
      <c r="E10" s="61"/>
      <c r="F10" s="61"/>
      <c r="G10" s="61"/>
      <c r="H10" s="61"/>
      <c r="I10" s="61"/>
      <c r="J10" s="61"/>
      <c r="K10" s="61"/>
      <c r="L10" s="61"/>
      <c r="M10" s="61"/>
    </row>
    <row r="11" spans="1:13" ht="15.75" hidden="1" x14ac:dyDescent="0.25">
      <c r="A11" s="36"/>
      <c r="B11" s="37"/>
      <c r="C11" s="37"/>
      <c r="D11" s="61" t="s">
        <v>57</v>
      </c>
      <c r="E11" s="61"/>
      <c r="F11" s="61"/>
      <c r="G11" s="61"/>
      <c r="H11" s="61"/>
      <c r="I11" s="61"/>
      <c r="J11" s="61"/>
      <c r="K11" s="61"/>
      <c r="L11" s="61"/>
      <c r="M11" s="61"/>
    </row>
    <row r="12" spans="1:13" ht="15.75" hidden="1" x14ac:dyDescent="0.25">
      <c r="A12" s="36"/>
      <c r="B12" s="37"/>
      <c r="C12" s="37"/>
      <c r="D12" s="50" t="s">
        <v>29</v>
      </c>
      <c r="E12" s="50"/>
      <c r="F12" s="50"/>
      <c r="G12" s="50"/>
      <c r="H12" s="50"/>
      <c r="I12" s="50"/>
      <c r="J12" s="50"/>
      <c r="K12" s="50"/>
      <c r="L12" s="50"/>
      <c r="M12" s="50"/>
    </row>
    <row r="13" spans="1:13" ht="15.75" hidden="1" x14ac:dyDescent="0.25">
      <c r="A13" s="36"/>
      <c r="B13" s="37"/>
      <c r="C13" s="37"/>
      <c r="D13" s="50" t="s">
        <v>86</v>
      </c>
      <c r="E13" s="50"/>
      <c r="F13" s="50"/>
      <c r="G13" s="50"/>
      <c r="H13" s="50"/>
      <c r="I13" s="50"/>
      <c r="J13" s="50"/>
      <c r="K13" s="50"/>
      <c r="L13" s="50"/>
      <c r="M13" s="50"/>
    </row>
    <row r="14" spans="1:13" ht="15.75" hidden="1" x14ac:dyDescent="0.25">
      <c r="A14" s="36"/>
      <c r="B14" s="37"/>
      <c r="C14" s="37"/>
      <c r="D14" s="37"/>
      <c r="E14" s="37"/>
      <c r="F14" s="37"/>
      <c r="G14" s="37"/>
      <c r="H14" s="37"/>
      <c r="I14" s="37"/>
      <c r="J14" s="43"/>
      <c r="K14" s="36"/>
      <c r="L14" s="39"/>
      <c r="M14" s="39"/>
    </row>
    <row r="15" spans="1:13" ht="15.75" hidden="1" x14ac:dyDescent="0.25">
      <c r="A15" s="36"/>
      <c r="B15" s="50" t="s">
        <v>87</v>
      </c>
      <c r="C15" s="50"/>
      <c r="D15" s="50"/>
      <c r="E15" s="50"/>
      <c r="F15" s="50"/>
      <c r="G15" s="50"/>
      <c r="H15" s="50"/>
      <c r="I15" s="50"/>
      <c r="J15" s="50"/>
      <c r="K15" s="36"/>
      <c r="L15" s="39"/>
      <c r="M15" s="39"/>
    </row>
    <row r="16" spans="1:13" ht="15.75" hidden="1" x14ac:dyDescent="0.25">
      <c r="A16" s="36"/>
      <c r="B16" s="50" t="s">
        <v>57</v>
      </c>
      <c r="C16" s="50"/>
      <c r="D16" s="50"/>
      <c r="E16" s="50"/>
      <c r="F16" s="50"/>
      <c r="G16" s="50"/>
      <c r="H16" s="50"/>
      <c r="I16" s="50"/>
      <c r="J16" s="50"/>
      <c r="K16" s="36"/>
      <c r="L16" s="39"/>
      <c r="M16" s="39"/>
    </row>
    <row r="17" spans="1:13" ht="15.75" hidden="1" x14ac:dyDescent="0.25">
      <c r="A17" s="36"/>
      <c r="B17" s="50" t="s">
        <v>29</v>
      </c>
      <c r="C17" s="50"/>
      <c r="D17" s="50"/>
      <c r="E17" s="50"/>
      <c r="F17" s="50"/>
      <c r="G17" s="50"/>
      <c r="H17" s="50"/>
      <c r="I17" s="50"/>
      <c r="J17" s="50"/>
      <c r="K17" s="36"/>
      <c r="L17" s="39"/>
      <c r="M17" s="39"/>
    </row>
    <row r="18" spans="1:13" ht="15.75" hidden="1" x14ac:dyDescent="0.25">
      <c r="A18" s="36"/>
      <c r="B18" s="50" t="s">
        <v>88</v>
      </c>
      <c r="C18" s="50"/>
      <c r="D18" s="50"/>
      <c r="E18" s="50"/>
      <c r="F18" s="50"/>
      <c r="G18" s="50"/>
      <c r="H18" s="50"/>
      <c r="I18" s="50"/>
      <c r="J18" s="50"/>
      <c r="K18" s="36"/>
      <c r="L18" s="39"/>
      <c r="M18" s="39"/>
    </row>
    <row r="19" spans="1:13" ht="15.75" hidden="1" x14ac:dyDescent="0.25">
      <c r="A19" s="36"/>
      <c r="B19" s="38"/>
      <c r="C19" s="38"/>
      <c r="D19" s="38"/>
      <c r="E19" s="38"/>
      <c r="F19" s="38"/>
      <c r="G19" s="38"/>
      <c r="H19" s="38"/>
      <c r="I19" s="38"/>
      <c r="J19" s="38"/>
      <c r="K19" s="36"/>
      <c r="L19" s="39"/>
      <c r="M19" s="39"/>
    </row>
    <row r="20" spans="1:13" ht="15.75" x14ac:dyDescent="0.25">
      <c r="A20" s="61" t="s">
        <v>85</v>
      </c>
      <c r="B20" s="61"/>
      <c r="C20" s="61"/>
      <c r="D20" s="61"/>
      <c r="E20" s="61"/>
      <c r="F20" s="61"/>
      <c r="G20" s="61"/>
      <c r="H20" s="61"/>
      <c r="I20" s="61"/>
      <c r="J20" s="61"/>
      <c r="K20" s="39"/>
      <c r="L20" s="39"/>
      <c r="M20" s="39"/>
    </row>
    <row r="21" spans="1:13" ht="15.75" x14ac:dyDescent="0.25">
      <c r="A21" s="61" t="s">
        <v>57</v>
      </c>
      <c r="B21" s="61"/>
      <c r="C21" s="61"/>
      <c r="D21" s="61"/>
      <c r="E21" s="61"/>
      <c r="F21" s="61"/>
      <c r="G21" s="61"/>
      <c r="H21" s="61"/>
      <c r="I21" s="61"/>
      <c r="J21" s="61"/>
      <c r="K21" s="39"/>
      <c r="L21" s="39"/>
      <c r="M21" s="39"/>
    </row>
    <row r="22" spans="1:13" ht="15.75" x14ac:dyDescent="0.25">
      <c r="A22" s="50" t="s">
        <v>29</v>
      </c>
      <c r="B22" s="50"/>
      <c r="C22" s="50"/>
      <c r="D22" s="50"/>
      <c r="E22" s="50"/>
      <c r="F22" s="50"/>
      <c r="G22" s="50"/>
      <c r="H22" s="50"/>
      <c r="I22" s="50"/>
      <c r="J22" s="50"/>
      <c r="K22" s="39"/>
      <c r="L22" s="39"/>
      <c r="M22" s="39"/>
    </row>
    <row r="23" spans="1:13" ht="15.75" x14ac:dyDescent="0.25">
      <c r="A23" s="50" t="s">
        <v>90</v>
      </c>
      <c r="B23" s="50"/>
      <c r="C23" s="50"/>
      <c r="D23" s="50"/>
      <c r="E23" s="50"/>
      <c r="F23" s="50"/>
      <c r="G23" s="50"/>
      <c r="H23" s="50"/>
      <c r="I23" s="50"/>
      <c r="J23" s="50"/>
      <c r="K23" s="40"/>
      <c r="L23" s="39"/>
      <c r="M23" s="39"/>
    </row>
    <row r="24" spans="1:13" ht="15.75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40"/>
      <c r="L24" s="39"/>
      <c r="M24" s="39"/>
    </row>
    <row r="25" spans="1:13" ht="15.75" x14ac:dyDescent="0.25">
      <c r="A25" s="38"/>
      <c r="B25" s="61" t="s">
        <v>83</v>
      </c>
      <c r="C25" s="61"/>
      <c r="D25" s="61"/>
      <c r="E25" s="61"/>
      <c r="F25" s="61"/>
      <c r="G25" s="61"/>
      <c r="H25" s="61"/>
      <c r="I25" s="61"/>
      <c r="J25" s="61"/>
      <c r="K25" s="61"/>
      <c r="L25" s="39"/>
      <c r="M25" s="39"/>
    </row>
    <row r="26" spans="1:13" ht="15.75" x14ac:dyDescent="0.25">
      <c r="A26" s="38"/>
      <c r="B26" s="61" t="s">
        <v>57</v>
      </c>
      <c r="C26" s="61"/>
      <c r="D26" s="61"/>
      <c r="E26" s="61"/>
      <c r="F26" s="61"/>
      <c r="G26" s="61"/>
      <c r="H26" s="61"/>
      <c r="I26" s="61"/>
      <c r="J26" s="61"/>
      <c r="K26" s="61"/>
      <c r="L26" s="39"/>
      <c r="M26" s="39"/>
    </row>
    <row r="27" spans="1:13" ht="15.75" x14ac:dyDescent="0.25">
      <c r="A27" s="38"/>
      <c r="B27" s="50" t="s">
        <v>29</v>
      </c>
      <c r="C27" s="50"/>
      <c r="D27" s="50"/>
      <c r="E27" s="50"/>
      <c r="F27" s="50"/>
      <c r="G27" s="50"/>
      <c r="H27" s="50"/>
      <c r="I27" s="50"/>
      <c r="J27" s="50"/>
      <c r="K27" s="50"/>
      <c r="L27" s="39"/>
      <c r="M27" s="39"/>
    </row>
    <row r="28" spans="1:13" ht="15.75" x14ac:dyDescent="0.25">
      <c r="A28" s="38"/>
      <c r="B28" s="50" t="s">
        <v>84</v>
      </c>
      <c r="C28" s="50"/>
      <c r="D28" s="50"/>
      <c r="E28" s="50"/>
      <c r="F28" s="50"/>
      <c r="G28" s="50"/>
      <c r="H28" s="50"/>
      <c r="I28" s="50"/>
      <c r="J28" s="50"/>
      <c r="K28" s="50"/>
      <c r="L28" s="39"/>
      <c r="M28" s="39"/>
    </row>
    <row r="29" spans="1:13" ht="15.75" x14ac:dyDescent="0.25">
      <c r="A29" s="38"/>
      <c r="B29" s="38"/>
      <c r="C29" s="38"/>
      <c r="D29" s="79"/>
      <c r="E29" s="80"/>
      <c r="F29" s="80"/>
      <c r="G29" s="80"/>
      <c r="H29" s="80"/>
      <c r="I29" s="80"/>
      <c r="J29" s="80"/>
      <c r="K29" s="40"/>
      <c r="L29" s="39"/>
      <c r="M29" s="39"/>
    </row>
    <row r="30" spans="1:13" ht="60" customHeight="1" x14ac:dyDescent="0.25">
      <c r="A30" s="78" t="s">
        <v>81</v>
      </c>
      <c r="B30" s="78"/>
      <c r="C30" s="78"/>
      <c r="D30" s="78"/>
      <c r="E30" s="78"/>
      <c r="F30" s="78"/>
      <c r="G30" s="78"/>
      <c r="H30" s="78"/>
      <c r="I30" s="78"/>
      <c r="J30" s="78"/>
      <c r="K30" s="33"/>
    </row>
    <row r="31" spans="1:13" ht="15" hidden="1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33"/>
    </row>
    <row r="32" spans="1:13" ht="0.75" customHeight="1" x14ac:dyDescent="0.25">
      <c r="A32" s="62" t="s">
        <v>62</v>
      </c>
      <c r="B32" s="62"/>
      <c r="C32" s="62"/>
      <c r="D32" s="62"/>
      <c r="E32" s="62"/>
      <c r="F32" s="62"/>
      <c r="G32" s="62"/>
      <c r="H32" s="62"/>
      <c r="I32" s="62"/>
      <c r="J32" s="62"/>
      <c r="K32" s="33"/>
    </row>
    <row r="33" spans="1:16" ht="14.25" customHeight="1" x14ac:dyDescent="0.2">
      <c r="A33" s="21"/>
      <c r="B33" s="22"/>
      <c r="C33" s="22"/>
      <c r="D33" s="23"/>
      <c r="E33" s="22"/>
      <c r="F33" s="22"/>
      <c r="G33" s="22"/>
      <c r="H33" s="22"/>
      <c r="I33" s="21"/>
      <c r="J33" s="44" t="s">
        <v>0</v>
      </c>
      <c r="K33" s="21"/>
    </row>
    <row r="34" spans="1:16" ht="1.5" customHeight="1" thickBot="1" x14ac:dyDescent="0.25">
      <c r="A34" s="24"/>
      <c r="B34" s="21"/>
      <c r="C34" s="21"/>
      <c r="D34" s="23"/>
      <c r="E34" s="21"/>
      <c r="F34" s="21"/>
      <c r="G34" s="21"/>
      <c r="H34" s="24"/>
      <c r="I34" s="25" t="s">
        <v>0</v>
      </c>
      <c r="J34" s="45"/>
      <c r="K34" s="21"/>
    </row>
    <row r="35" spans="1:16" s="2" customFormat="1" ht="25.5" customHeight="1" x14ac:dyDescent="0.2">
      <c r="A35" s="26" t="s">
        <v>1</v>
      </c>
      <c r="B35" s="52" t="s">
        <v>59</v>
      </c>
      <c r="C35" s="53"/>
      <c r="D35" s="54"/>
      <c r="E35" s="17" t="s">
        <v>2</v>
      </c>
      <c r="F35" s="18" t="s">
        <v>60</v>
      </c>
      <c r="G35" s="17" t="s">
        <v>3</v>
      </c>
      <c r="H35" s="19" t="s">
        <v>4</v>
      </c>
      <c r="I35" s="20" t="s">
        <v>5</v>
      </c>
      <c r="J35" s="15" t="s">
        <v>6</v>
      </c>
      <c r="K35" s="1"/>
    </row>
    <row r="36" spans="1:16" s="2" customFormat="1" x14ac:dyDescent="0.2">
      <c r="A36" s="10"/>
      <c r="B36" s="69" t="s">
        <v>8</v>
      </c>
      <c r="C36" s="70"/>
      <c r="D36" s="71"/>
      <c r="E36" s="3"/>
      <c r="F36" s="4" t="s">
        <v>12</v>
      </c>
      <c r="G36" s="4" t="s">
        <v>21</v>
      </c>
      <c r="H36" s="4"/>
      <c r="I36" s="4"/>
      <c r="J36" s="15">
        <f>J37+J38+J39+J41+J43+J44+J42+J40</f>
        <v>89532.400000000023</v>
      </c>
      <c r="K36" s="1"/>
      <c r="L36" s="2">
        <f t="shared" ref="L36:L44" si="0">J36-M36</f>
        <v>60397.60000000002</v>
      </c>
      <c r="M36" s="2">
        <v>29134.799999999999</v>
      </c>
    </row>
    <row r="37" spans="1:16" s="7" customFormat="1" x14ac:dyDescent="0.2">
      <c r="A37" s="10"/>
      <c r="B37" s="55" t="s">
        <v>53</v>
      </c>
      <c r="C37" s="56"/>
      <c r="D37" s="57"/>
      <c r="E37" s="3"/>
      <c r="F37" s="5" t="s">
        <v>12</v>
      </c>
      <c r="G37" s="5" t="s">
        <v>15</v>
      </c>
      <c r="H37" s="5"/>
      <c r="I37" s="5"/>
      <c r="J37" s="46">
        <v>1976.1</v>
      </c>
      <c r="K37" s="6"/>
      <c r="L37" s="7">
        <f t="shared" si="0"/>
        <v>1191.6999999999998</v>
      </c>
      <c r="M37" s="7">
        <v>784.4</v>
      </c>
    </row>
    <row r="38" spans="1:16" s="7" customFormat="1" ht="25.5" customHeight="1" x14ac:dyDescent="0.2">
      <c r="A38" s="10"/>
      <c r="B38" s="55" t="s">
        <v>74</v>
      </c>
      <c r="C38" s="56"/>
      <c r="D38" s="57"/>
      <c r="E38" s="3"/>
      <c r="F38" s="5" t="s">
        <v>12</v>
      </c>
      <c r="G38" s="5" t="s">
        <v>18</v>
      </c>
      <c r="H38" s="5"/>
      <c r="I38" s="5"/>
      <c r="J38" s="46">
        <v>3869.2</v>
      </c>
      <c r="K38" s="6"/>
      <c r="L38" s="7">
        <f t="shared" si="0"/>
        <v>1677</v>
      </c>
      <c r="M38" s="7">
        <v>2192.1999999999998</v>
      </c>
    </row>
    <row r="39" spans="1:16" s="7" customFormat="1" ht="25.5" customHeight="1" x14ac:dyDescent="0.2">
      <c r="A39" s="10"/>
      <c r="B39" s="55" t="s">
        <v>69</v>
      </c>
      <c r="C39" s="56"/>
      <c r="D39" s="57"/>
      <c r="E39" s="3"/>
      <c r="F39" s="5" t="s">
        <v>12</v>
      </c>
      <c r="G39" s="5" t="s">
        <v>13</v>
      </c>
      <c r="H39" s="5"/>
      <c r="I39" s="5"/>
      <c r="J39" s="46">
        <v>35839.300000000003</v>
      </c>
      <c r="K39" s="6"/>
      <c r="L39" s="7">
        <f t="shared" si="0"/>
        <v>19824.200000000004</v>
      </c>
      <c r="M39" s="7">
        <v>16015.1</v>
      </c>
    </row>
    <row r="40" spans="1:16" s="7" customFormat="1" x14ac:dyDescent="0.2">
      <c r="A40" s="27"/>
      <c r="B40" s="55" t="s">
        <v>89</v>
      </c>
      <c r="C40" s="56"/>
      <c r="D40" s="57"/>
      <c r="E40" s="3"/>
      <c r="F40" s="5" t="s">
        <v>12</v>
      </c>
      <c r="G40" s="5" t="s">
        <v>26</v>
      </c>
      <c r="H40" s="5"/>
      <c r="I40" s="5"/>
      <c r="J40" s="46">
        <v>32</v>
      </c>
      <c r="K40" s="6"/>
    </row>
    <row r="41" spans="1:16" s="7" customFormat="1" ht="25.5" customHeight="1" x14ac:dyDescent="0.2">
      <c r="A41" s="27"/>
      <c r="B41" s="55" t="s">
        <v>42</v>
      </c>
      <c r="C41" s="56"/>
      <c r="D41" s="57"/>
      <c r="E41" s="6"/>
      <c r="F41" s="5" t="s">
        <v>12</v>
      </c>
      <c r="G41" s="5" t="s">
        <v>17</v>
      </c>
      <c r="H41" s="5"/>
      <c r="I41" s="5"/>
      <c r="J41" s="46">
        <v>9132</v>
      </c>
      <c r="K41" s="6"/>
      <c r="L41" s="7">
        <f t="shared" si="0"/>
        <v>4999.1000000000004</v>
      </c>
      <c r="M41" s="7">
        <v>4132.8999999999996</v>
      </c>
      <c r="N41" s="7">
        <v>1117</v>
      </c>
      <c r="O41" s="7">
        <v>4261.6000000000004</v>
      </c>
    </row>
    <row r="42" spans="1:16" s="7" customFormat="1" ht="10.5" customHeight="1" x14ac:dyDescent="0.2">
      <c r="A42" s="27"/>
      <c r="B42" s="58" t="s">
        <v>82</v>
      </c>
      <c r="C42" s="59"/>
      <c r="D42" s="60"/>
      <c r="E42" s="6"/>
      <c r="F42" s="5" t="s">
        <v>12</v>
      </c>
      <c r="G42" s="5" t="s">
        <v>14</v>
      </c>
      <c r="H42" s="5"/>
      <c r="I42" s="5"/>
      <c r="J42" s="46">
        <v>2936.6</v>
      </c>
      <c r="K42" s="6"/>
    </row>
    <row r="43" spans="1:16" s="7" customFormat="1" x14ac:dyDescent="0.2">
      <c r="A43" s="10"/>
      <c r="B43" s="55" t="s">
        <v>72</v>
      </c>
      <c r="C43" s="56"/>
      <c r="D43" s="57"/>
      <c r="E43" s="3"/>
      <c r="F43" s="5" t="s">
        <v>12</v>
      </c>
      <c r="G43" s="5" t="s">
        <v>19</v>
      </c>
      <c r="H43" s="5" t="s">
        <v>48</v>
      </c>
      <c r="I43" s="5"/>
      <c r="J43" s="46">
        <v>311.39999999999998</v>
      </c>
      <c r="K43" s="6"/>
      <c r="L43" s="7">
        <f t="shared" si="0"/>
        <v>11.399999999999977</v>
      </c>
      <c r="M43" s="7">
        <v>300</v>
      </c>
    </row>
    <row r="44" spans="1:16" s="7" customFormat="1" x14ac:dyDescent="0.2">
      <c r="A44" s="28"/>
      <c r="B44" s="81" t="s">
        <v>39</v>
      </c>
      <c r="C44" s="82"/>
      <c r="D44" s="83"/>
      <c r="E44" s="3"/>
      <c r="F44" s="5" t="s">
        <v>12</v>
      </c>
      <c r="G44" s="5" t="s">
        <v>27</v>
      </c>
      <c r="H44" s="5"/>
      <c r="I44" s="5"/>
      <c r="J44" s="46">
        <v>35435.800000000003</v>
      </c>
      <c r="K44" s="6"/>
      <c r="L44" s="7">
        <f t="shared" si="0"/>
        <v>30133.800000000003</v>
      </c>
      <c r="M44" s="7">
        <v>5302</v>
      </c>
      <c r="N44" s="7">
        <v>10871.6</v>
      </c>
      <c r="O44" s="7">
        <v>1180.4000000000001</v>
      </c>
      <c r="P44" s="7">
        <v>1579.7</v>
      </c>
    </row>
    <row r="45" spans="1:16" s="2" customFormat="1" ht="11.25" hidden="1" customHeight="1" x14ac:dyDescent="0.2">
      <c r="A45" s="10"/>
      <c r="B45" s="63" t="s">
        <v>30</v>
      </c>
      <c r="C45" s="64"/>
      <c r="D45" s="65"/>
      <c r="E45" s="13"/>
      <c r="F45" s="4" t="s">
        <v>15</v>
      </c>
      <c r="G45" s="4" t="s">
        <v>21</v>
      </c>
      <c r="H45" s="5"/>
      <c r="I45" s="5"/>
      <c r="J45" s="15">
        <f>J46</f>
        <v>0</v>
      </c>
      <c r="K45" s="1"/>
      <c r="L45" s="2">
        <f t="shared" ref="L45:L63" si="1">J45-M45</f>
        <v>-741</v>
      </c>
      <c r="M45" s="2">
        <v>741</v>
      </c>
    </row>
    <row r="46" spans="1:16" s="7" customFormat="1" ht="10.5" hidden="1" customHeight="1" x14ac:dyDescent="0.2">
      <c r="A46" s="10"/>
      <c r="B46" s="55" t="s">
        <v>31</v>
      </c>
      <c r="C46" s="56"/>
      <c r="D46" s="57"/>
      <c r="E46" s="8"/>
      <c r="F46" s="5" t="s">
        <v>15</v>
      </c>
      <c r="G46" s="5" t="s">
        <v>18</v>
      </c>
      <c r="H46" s="5"/>
      <c r="I46" s="5"/>
      <c r="J46" s="46">
        <v>0</v>
      </c>
      <c r="K46" s="6"/>
      <c r="L46" s="7">
        <f t="shared" si="1"/>
        <v>-741</v>
      </c>
      <c r="M46" s="7">
        <v>741</v>
      </c>
    </row>
    <row r="47" spans="1:16" s="2" customFormat="1" x14ac:dyDescent="0.2">
      <c r="A47" s="10"/>
      <c r="B47" s="66" t="s">
        <v>64</v>
      </c>
      <c r="C47" s="67"/>
      <c r="D47" s="68"/>
      <c r="E47" s="3"/>
      <c r="F47" s="4" t="s">
        <v>18</v>
      </c>
      <c r="G47" s="4" t="s">
        <v>21</v>
      </c>
      <c r="H47" s="5" t="s">
        <v>50</v>
      </c>
      <c r="I47" s="5"/>
      <c r="J47" s="15">
        <f>J48</f>
        <v>2517.6</v>
      </c>
      <c r="K47" s="1"/>
      <c r="L47" s="2">
        <f t="shared" si="1"/>
        <v>1719</v>
      </c>
      <c r="M47" s="2">
        <v>798.6</v>
      </c>
    </row>
    <row r="48" spans="1:16" s="2" customFormat="1" ht="14.25" customHeight="1" x14ac:dyDescent="0.2">
      <c r="A48" s="10"/>
      <c r="B48" s="55" t="s">
        <v>79</v>
      </c>
      <c r="C48" s="56"/>
      <c r="D48" s="57"/>
      <c r="E48" s="3"/>
      <c r="F48" s="5" t="s">
        <v>18</v>
      </c>
      <c r="G48" s="5" t="s">
        <v>11</v>
      </c>
      <c r="H48" s="5" t="s">
        <v>49</v>
      </c>
      <c r="I48" s="5" t="s">
        <v>44</v>
      </c>
      <c r="J48" s="46">
        <v>2517.6</v>
      </c>
      <c r="K48" s="1"/>
      <c r="L48" s="2">
        <f t="shared" si="1"/>
        <v>1719</v>
      </c>
      <c r="M48" s="2">
        <v>798.6</v>
      </c>
    </row>
    <row r="49" spans="1:15" s="2" customFormat="1" x14ac:dyDescent="0.2">
      <c r="A49" s="10"/>
      <c r="B49" s="63" t="s">
        <v>24</v>
      </c>
      <c r="C49" s="64"/>
      <c r="D49" s="65"/>
      <c r="E49" s="14"/>
      <c r="F49" s="4" t="s">
        <v>13</v>
      </c>
      <c r="G49" s="4" t="s">
        <v>21</v>
      </c>
      <c r="H49" s="5"/>
      <c r="I49" s="5"/>
      <c r="J49" s="15">
        <f>J51+J52+J53+J54+J50</f>
        <v>148300.06</v>
      </c>
      <c r="K49" s="1"/>
      <c r="L49" s="2">
        <f t="shared" si="1"/>
        <v>148118.85999999999</v>
      </c>
      <c r="M49" s="2">
        <v>181.2</v>
      </c>
    </row>
    <row r="50" spans="1:15" s="2" customFormat="1" x14ac:dyDescent="0.2">
      <c r="A50" s="10"/>
      <c r="B50" s="55" t="s">
        <v>78</v>
      </c>
      <c r="C50" s="56"/>
      <c r="D50" s="57"/>
      <c r="E50" s="14"/>
      <c r="F50" s="5" t="s">
        <v>13</v>
      </c>
      <c r="G50" s="5" t="s">
        <v>26</v>
      </c>
      <c r="H50" s="5"/>
      <c r="I50" s="5"/>
      <c r="J50" s="46">
        <v>212.5</v>
      </c>
      <c r="K50" s="1"/>
    </row>
    <row r="51" spans="1:15" s="2" customFormat="1" x14ac:dyDescent="0.2">
      <c r="A51" s="10"/>
      <c r="B51" s="55" t="s">
        <v>75</v>
      </c>
      <c r="C51" s="56"/>
      <c r="D51" s="57"/>
      <c r="E51" s="3"/>
      <c r="F51" s="5" t="s">
        <v>13</v>
      </c>
      <c r="G51" s="5" t="s">
        <v>17</v>
      </c>
      <c r="H51" s="5"/>
      <c r="I51" s="5"/>
      <c r="J51" s="46">
        <v>0</v>
      </c>
      <c r="K51" s="1"/>
    </row>
    <row r="52" spans="1:15" s="2" customFormat="1" x14ac:dyDescent="0.2">
      <c r="A52" s="10"/>
      <c r="B52" s="55" t="s">
        <v>66</v>
      </c>
      <c r="C52" s="56"/>
      <c r="D52" s="57"/>
      <c r="E52" s="14"/>
      <c r="F52" s="5" t="s">
        <v>13</v>
      </c>
      <c r="G52" s="5" t="s">
        <v>16</v>
      </c>
      <c r="H52" s="5" t="s">
        <v>54</v>
      </c>
      <c r="I52" s="5"/>
      <c r="J52" s="46">
        <v>1167.4000000000001</v>
      </c>
      <c r="K52" s="1"/>
      <c r="L52" s="2">
        <f t="shared" si="1"/>
        <v>1167.4000000000001</v>
      </c>
      <c r="M52" s="2">
        <v>0</v>
      </c>
    </row>
    <row r="53" spans="1:15" s="2" customFormat="1" x14ac:dyDescent="0.2">
      <c r="A53" s="10"/>
      <c r="B53" s="55" t="s">
        <v>67</v>
      </c>
      <c r="C53" s="56"/>
      <c r="D53" s="57"/>
      <c r="E53" s="14"/>
      <c r="F53" s="5" t="s">
        <v>13</v>
      </c>
      <c r="G53" s="5" t="s">
        <v>11</v>
      </c>
      <c r="H53" s="5"/>
      <c r="I53" s="5"/>
      <c r="J53" s="46">
        <v>146807.16</v>
      </c>
      <c r="K53" s="1"/>
    </row>
    <row r="54" spans="1:15" s="7" customFormat="1" x14ac:dyDescent="0.2">
      <c r="A54" s="10"/>
      <c r="B54" s="55" t="s">
        <v>25</v>
      </c>
      <c r="C54" s="56"/>
      <c r="D54" s="57"/>
      <c r="E54" s="3"/>
      <c r="F54" s="5" t="s">
        <v>13</v>
      </c>
      <c r="G54" s="5" t="s">
        <v>22</v>
      </c>
      <c r="H54" s="5"/>
      <c r="I54" s="5"/>
      <c r="J54" s="46">
        <v>113</v>
      </c>
      <c r="K54" s="6"/>
      <c r="L54" s="7">
        <f t="shared" si="1"/>
        <v>-68.199999999999989</v>
      </c>
      <c r="M54" s="7">
        <v>181.2</v>
      </c>
      <c r="N54" s="7">
        <v>177</v>
      </c>
      <c r="O54" s="7">
        <v>50</v>
      </c>
    </row>
    <row r="55" spans="1:15" s="2" customFormat="1" ht="12" customHeight="1" x14ac:dyDescent="0.2">
      <c r="A55" s="10"/>
      <c r="B55" s="63" t="str">
        <f>[1]Функцион!A213</f>
        <v>ЖИЛИЩНО-КОММУНАЛЬНОЕ ХОЗЯЙСТВО</v>
      </c>
      <c r="C55" s="64"/>
      <c r="D55" s="65"/>
      <c r="E55" s="3">
        <f>[1]Функцион!D213</f>
        <v>0</v>
      </c>
      <c r="F55" s="4" t="s">
        <v>26</v>
      </c>
      <c r="G55" s="4" t="s">
        <v>21</v>
      </c>
      <c r="H55" s="4"/>
      <c r="I55" s="4"/>
      <c r="J55" s="15">
        <f>J56+J57+J58</f>
        <v>75202.700000000012</v>
      </c>
      <c r="K55" s="1"/>
      <c r="L55" s="2">
        <f t="shared" si="1"/>
        <v>73605.100000000006</v>
      </c>
      <c r="M55" s="2">
        <v>1597.6</v>
      </c>
    </row>
    <row r="56" spans="1:15" s="2" customFormat="1" x14ac:dyDescent="0.2">
      <c r="A56" s="10"/>
      <c r="B56" s="55" t="s">
        <v>56</v>
      </c>
      <c r="C56" s="56"/>
      <c r="D56" s="57"/>
      <c r="E56" s="3"/>
      <c r="F56" s="5" t="s">
        <v>26</v>
      </c>
      <c r="G56" s="5" t="s">
        <v>12</v>
      </c>
      <c r="H56" s="5"/>
      <c r="I56" s="5"/>
      <c r="J56" s="46">
        <v>47.55</v>
      </c>
      <c r="K56" s="1"/>
    </row>
    <row r="57" spans="1:15" s="2" customFormat="1" ht="11.25" customHeight="1" x14ac:dyDescent="0.2">
      <c r="A57" s="10"/>
      <c r="B57" s="58" t="s">
        <v>71</v>
      </c>
      <c r="C57" s="59"/>
      <c r="D57" s="60"/>
      <c r="E57" s="3"/>
      <c r="F57" s="5" t="s">
        <v>26</v>
      </c>
      <c r="G57" s="5" t="s">
        <v>15</v>
      </c>
      <c r="H57" s="5"/>
      <c r="I57" s="5"/>
      <c r="J57" s="46">
        <v>69005.100000000006</v>
      </c>
      <c r="K57" s="1"/>
    </row>
    <row r="58" spans="1:15" s="2" customFormat="1" ht="12.75" customHeight="1" x14ac:dyDescent="0.2">
      <c r="A58" s="10"/>
      <c r="B58" s="55" t="s">
        <v>68</v>
      </c>
      <c r="C58" s="56"/>
      <c r="D58" s="57"/>
      <c r="E58" s="3"/>
      <c r="F58" s="5" t="s">
        <v>26</v>
      </c>
      <c r="G58" s="5" t="s">
        <v>18</v>
      </c>
      <c r="H58" s="5"/>
      <c r="I58" s="5"/>
      <c r="J58" s="46">
        <v>6150.05</v>
      </c>
      <c r="K58" s="1"/>
      <c r="L58" s="2">
        <f t="shared" si="1"/>
        <v>4552.4500000000007</v>
      </c>
      <c r="M58" s="2">
        <v>1597.6</v>
      </c>
    </row>
    <row r="59" spans="1:15" s="2" customFormat="1" hidden="1" x14ac:dyDescent="0.2">
      <c r="A59" s="10"/>
      <c r="B59" s="63" t="s">
        <v>51</v>
      </c>
      <c r="C59" s="64"/>
      <c r="D59" s="65"/>
      <c r="E59" s="3"/>
      <c r="F59" s="4" t="s">
        <v>17</v>
      </c>
      <c r="G59" s="4" t="s">
        <v>21</v>
      </c>
      <c r="H59" s="4"/>
      <c r="I59" s="4"/>
      <c r="J59" s="15">
        <f>J60</f>
        <v>0</v>
      </c>
      <c r="K59" s="1"/>
      <c r="L59" s="2">
        <f t="shared" si="1"/>
        <v>-160.69999999999999</v>
      </c>
      <c r="M59" s="2">
        <v>160.69999999999999</v>
      </c>
    </row>
    <row r="60" spans="1:15" s="7" customFormat="1" ht="12.75" hidden="1" customHeight="1" x14ac:dyDescent="0.2">
      <c r="A60" s="10"/>
      <c r="B60" s="55"/>
      <c r="C60" s="56"/>
      <c r="D60" s="57"/>
      <c r="E60" s="3"/>
      <c r="F60" s="5" t="s">
        <v>17</v>
      </c>
      <c r="G60" s="5" t="s">
        <v>17</v>
      </c>
      <c r="H60" s="5"/>
      <c r="I60" s="5"/>
      <c r="J60" s="46">
        <v>0</v>
      </c>
      <c r="K60" s="6"/>
      <c r="L60" s="7">
        <f t="shared" si="1"/>
        <v>-160.69999999999999</v>
      </c>
      <c r="M60" s="7">
        <v>160.69999999999999</v>
      </c>
    </row>
    <row r="61" spans="1:15" x14ac:dyDescent="0.2">
      <c r="A61" s="10"/>
      <c r="B61" s="69" t="s">
        <v>9</v>
      </c>
      <c r="C61" s="70"/>
      <c r="D61" s="71"/>
      <c r="E61" s="3"/>
      <c r="F61" s="4" t="s">
        <v>14</v>
      </c>
      <c r="G61" s="4" t="s">
        <v>21</v>
      </c>
      <c r="H61" s="5"/>
      <c r="I61" s="5"/>
      <c r="J61" s="15">
        <f>SUM(J62:J66)</f>
        <v>663113.10000000009</v>
      </c>
      <c r="K61" s="3"/>
      <c r="L61" s="9">
        <f t="shared" si="1"/>
        <v>297481.3000000001</v>
      </c>
      <c r="M61" s="9">
        <v>365631.8</v>
      </c>
    </row>
    <row r="62" spans="1:15" x14ac:dyDescent="0.2">
      <c r="A62" s="10"/>
      <c r="B62" s="81" t="s">
        <v>37</v>
      </c>
      <c r="C62" s="82"/>
      <c r="D62" s="83"/>
      <c r="E62" s="3"/>
      <c r="F62" s="5" t="s">
        <v>14</v>
      </c>
      <c r="G62" s="5" t="s">
        <v>12</v>
      </c>
      <c r="H62" s="5"/>
      <c r="I62" s="5"/>
      <c r="J62" s="46">
        <v>140231</v>
      </c>
      <c r="K62" s="3"/>
      <c r="L62" s="9">
        <f t="shared" si="1"/>
        <v>9143.1000000000058</v>
      </c>
      <c r="M62" s="9">
        <v>131087.9</v>
      </c>
    </row>
    <row r="63" spans="1:15" ht="12" customHeight="1" x14ac:dyDescent="0.2">
      <c r="A63" s="10"/>
      <c r="B63" s="81" t="s">
        <v>7</v>
      </c>
      <c r="C63" s="82"/>
      <c r="D63" s="83"/>
      <c r="E63" s="3"/>
      <c r="F63" s="5" t="s">
        <v>14</v>
      </c>
      <c r="G63" s="5" t="s">
        <v>15</v>
      </c>
      <c r="H63" s="5"/>
      <c r="I63" s="5"/>
      <c r="J63" s="46">
        <v>464937.8</v>
      </c>
      <c r="K63" s="3"/>
      <c r="L63" s="9">
        <f t="shared" si="1"/>
        <v>241363.59999999998</v>
      </c>
      <c r="M63" s="9">
        <v>223574.2</v>
      </c>
      <c r="N63" s="9">
        <v>7639</v>
      </c>
      <c r="O63" s="9">
        <v>210327.2</v>
      </c>
    </row>
    <row r="64" spans="1:15" x14ac:dyDescent="0.2">
      <c r="A64" s="10"/>
      <c r="B64" s="75" t="s">
        <v>63</v>
      </c>
      <c r="C64" s="76"/>
      <c r="D64" s="77"/>
      <c r="E64" s="3"/>
      <c r="F64" s="5" t="s">
        <v>14</v>
      </c>
      <c r="G64" s="5" t="s">
        <v>18</v>
      </c>
      <c r="H64" s="5" t="s">
        <v>47</v>
      </c>
      <c r="I64" s="5" t="s">
        <v>46</v>
      </c>
      <c r="J64" s="46">
        <v>26338</v>
      </c>
      <c r="K64" s="3"/>
      <c r="L64" s="9">
        <f>J64-M64</f>
        <v>24518.6</v>
      </c>
      <c r="M64" s="9">
        <v>1819.4</v>
      </c>
    </row>
    <row r="65" spans="1:15" x14ac:dyDescent="0.2">
      <c r="A65" s="10"/>
      <c r="B65" s="55" t="s">
        <v>65</v>
      </c>
      <c r="C65" s="56"/>
      <c r="D65" s="57"/>
      <c r="E65" s="3"/>
      <c r="F65" s="5" t="s">
        <v>14</v>
      </c>
      <c r="G65" s="5" t="s">
        <v>14</v>
      </c>
      <c r="H65" s="5"/>
      <c r="I65" s="5"/>
      <c r="J65" s="46">
        <v>1825.8</v>
      </c>
      <c r="K65" s="3"/>
      <c r="L65" s="9">
        <f>J65-M65</f>
        <v>898.4</v>
      </c>
      <c r="M65" s="9">
        <v>927.4</v>
      </c>
      <c r="N65" s="9">
        <v>165</v>
      </c>
      <c r="O65" s="9">
        <v>50</v>
      </c>
    </row>
    <row r="66" spans="1:15" x14ac:dyDescent="0.2">
      <c r="A66" s="10"/>
      <c r="B66" s="55" t="s">
        <v>38</v>
      </c>
      <c r="C66" s="56"/>
      <c r="D66" s="57"/>
      <c r="E66" s="3"/>
      <c r="F66" s="5" t="s">
        <v>14</v>
      </c>
      <c r="G66" s="5" t="s">
        <v>11</v>
      </c>
      <c r="H66" s="5"/>
      <c r="I66" s="5"/>
      <c r="J66" s="46">
        <v>29780.5</v>
      </c>
      <c r="K66" s="3"/>
      <c r="L66" s="9">
        <f>J66-M66</f>
        <v>19738.2</v>
      </c>
      <c r="M66" s="9">
        <v>10042.299999999999</v>
      </c>
    </row>
    <row r="67" spans="1:15" x14ac:dyDescent="0.2">
      <c r="A67" s="10"/>
      <c r="B67" s="63" t="s">
        <v>33</v>
      </c>
      <c r="C67" s="64"/>
      <c r="D67" s="65"/>
      <c r="E67" s="3"/>
      <c r="F67" s="4" t="s">
        <v>16</v>
      </c>
      <c r="G67" s="4" t="s">
        <v>21</v>
      </c>
      <c r="H67" s="5"/>
      <c r="I67" s="5"/>
      <c r="J67" s="15">
        <f>J68+J69+J70</f>
        <v>141131.05000000002</v>
      </c>
      <c r="K67" s="3"/>
      <c r="L67" s="9">
        <f t="shared" ref="L67:L72" si="2">J67-M67</f>
        <v>99940.250000000015</v>
      </c>
      <c r="M67" s="9">
        <v>41190.800000000003</v>
      </c>
    </row>
    <row r="68" spans="1:15" x14ac:dyDescent="0.2">
      <c r="A68" s="10"/>
      <c r="B68" s="81" t="s">
        <v>43</v>
      </c>
      <c r="C68" s="82"/>
      <c r="D68" s="83"/>
      <c r="E68" s="3"/>
      <c r="F68" s="5" t="s">
        <v>16</v>
      </c>
      <c r="G68" s="5" t="s">
        <v>12</v>
      </c>
      <c r="H68" s="5"/>
      <c r="I68" s="5"/>
      <c r="J68" s="46">
        <v>134566.70000000001</v>
      </c>
      <c r="K68" s="3"/>
      <c r="L68" s="9">
        <f t="shared" si="2"/>
        <v>96807.6</v>
      </c>
      <c r="M68" s="9">
        <v>37759.1</v>
      </c>
    </row>
    <row r="69" spans="1:15" x14ac:dyDescent="0.2">
      <c r="A69" s="10"/>
      <c r="B69" s="55" t="s">
        <v>45</v>
      </c>
      <c r="C69" s="56"/>
      <c r="D69" s="57"/>
      <c r="E69" s="3"/>
      <c r="F69" s="5" t="s">
        <v>16</v>
      </c>
      <c r="G69" s="5" t="s">
        <v>15</v>
      </c>
      <c r="H69" s="5"/>
      <c r="I69" s="5"/>
      <c r="J69" s="46">
        <v>1753.2</v>
      </c>
      <c r="K69" s="10"/>
      <c r="L69" s="9">
        <f t="shared" si="2"/>
        <v>1408.9</v>
      </c>
      <c r="M69" s="9">
        <v>344.3</v>
      </c>
    </row>
    <row r="70" spans="1:15" x14ac:dyDescent="0.2">
      <c r="A70" s="10"/>
      <c r="B70" s="55" t="s">
        <v>55</v>
      </c>
      <c r="C70" s="56"/>
      <c r="D70" s="57"/>
      <c r="E70" s="3"/>
      <c r="F70" s="5" t="s">
        <v>16</v>
      </c>
      <c r="G70" s="5" t="s">
        <v>13</v>
      </c>
      <c r="H70" s="5"/>
      <c r="I70" s="5"/>
      <c r="J70" s="46">
        <v>4811.1499999999996</v>
      </c>
      <c r="K70" s="10"/>
      <c r="L70" s="9">
        <f t="shared" si="2"/>
        <v>1723.7499999999995</v>
      </c>
      <c r="M70" s="9">
        <v>3087.4</v>
      </c>
    </row>
    <row r="71" spans="1:15" x14ac:dyDescent="0.2">
      <c r="A71" s="10"/>
      <c r="B71" s="69" t="s">
        <v>10</v>
      </c>
      <c r="C71" s="70"/>
      <c r="D71" s="71"/>
      <c r="E71" s="3"/>
      <c r="F71" s="4" t="s">
        <v>20</v>
      </c>
      <c r="G71" s="4" t="s">
        <v>21</v>
      </c>
      <c r="H71" s="5"/>
      <c r="I71" s="5"/>
      <c r="J71" s="15">
        <f>J72+J73+J74+J75</f>
        <v>34642.32</v>
      </c>
      <c r="K71" s="10"/>
      <c r="L71" s="9">
        <f t="shared" si="2"/>
        <v>13190.419999999998</v>
      </c>
      <c r="M71" s="9">
        <v>21451.9</v>
      </c>
    </row>
    <row r="72" spans="1:15" ht="12.75" customHeight="1" x14ac:dyDescent="0.2">
      <c r="A72" s="10"/>
      <c r="B72" s="81" t="s">
        <v>41</v>
      </c>
      <c r="C72" s="82"/>
      <c r="D72" s="83"/>
      <c r="E72" s="3"/>
      <c r="F72" s="5">
        <v>10</v>
      </c>
      <c r="G72" s="5" t="s">
        <v>12</v>
      </c>
      <c r="H72" s="5"/>
      <c r="I72" s="5"/>
      <c r="J72" s="46">
        <v>4482.66</v>
      </c>
      <c r="K72" s="10"/>
      <c r="L72" s="9">
        <f t="shared" si="2"/>
        <v>2449.2599999999998</v>
      </c>
      <c r="M72" s="9">
        <v>2033.4</v>
      </c>
    </row>
    <row r="73" spans="1:15" x14ac:dyDescent="0.2">
      <c r="A73" s="10"/>
      <c r="B73" s="55" t="s">
        <v>52</v>
      </c>
      <c r="C73" s="56"/>
      <c r="D73" s="57"/>
      <c r="E73" s="11"/>
      <c r="F73" s="12" t="s">
        <v>20</v>
      </c>
      <c r="G73" s="12" t="s">
        <v>18</v>
      </c>
      <c r="H73" s="12"/>
      <c r="I73" s="12"/>
      <c r="J73" s="46">
        <v>7526.98</v>
      </c>
      <c r="K73" s="10"/>
      <c r="L73" s="9">
        <f t="shared" ref="L73:L86" si="3">J73-M73</f>
        <v>3014.1799999999994</v>
      </c>
      <c r="M73" s="9">
        <v>4512.8</v>
      </c>
      <c r="N73" s="9">
        <v>100</v>
      </c>
    </row>
    <row r="74" spans="1:15" x14ac:dyDescent="0.2">
      <c r="A74" s="10"/>
      <c r="B74" s="55" t="s">
        <v>34</v>
      </c>
      <c r="C74" s="56"/>
      <c r="D74" s="57"/>
      <c r="E74" s="11"/>
      <c r="F74" s="12" t="s">
        <v>20</v>
      </c>
      <c r="G74" s="12" t="s">
        <v>13</v>
      </c>
      <c r="H74" s="12"/>
      <c r="I74" s="12"/>
      <c r="J74" s="46">
        <v>21481.200000000001</v>
      </c>
      <c r="K74" s="10"/>
      <c r="L74" s="9">
        <f t="shared" si="3"/>
        <v>6991.5</v>
      </c>
      <c r="M74" s="9">
        <v>14489.7</v>
      </c>
      <c r="N74" s="9">
        <v>4732.8999999999996</v>
      </c>
      <c r="O74" s="9">
        <v>13597.3</v>
      </c>
    </row>
    <row r="75" spans="1:15" x14ac:dyDescent="0.2">
      <c r="A75" s="10"/>
      <c r="B75" s="72" t="s">
        <v>35</v>
      </c>
      <c r="C75" s="73"/>
      <c r="D75" s="74"/>
      <c r="E75" s="3"/>
      <c r="F75" s="5">
        <v>10</v>
      </c>
      <c r="G75" s="5" t="s">
        <v>17</v>
      </c>
      <c r="H75" s="5"/>
      <c r="I75" s="10"/>
      <c r="J75" s="46">
        <v>1151.48</v>
      </c>
      <c r="K75" s="10"/>
      <c r="L75" s="9">
        <f t="shared" si="3"/>
        <v>735.48</v>
      </c>
      <c r="M75" s="9">
        <v>416</v>
      </c>
    </row>
    <row r="76" spans="1:15" x14ac:dyDescent="0.2">
      <c r="A76" s="10"/>
      <c r="B76" s="63" t="s">
        <v>61</v>
      </c>
      <c r="C76" s="64"/>
      <c r="D76" s="65"/>
      <c r="E76" s="14"/>
      <c r="F76" s="4" t="s">
        <v>19</v>
      </c>
      <c r="G76" s="4" t="s">
        <v>21</v>
      </c>
      <c r="H76" s="4"/>
      <c r="I76" s="4"/>
      <c r="J76" s="15">
        <f>J77</f>
        <v>20521.599999999999</v>
      </c>
      <c r="K76" s="10"/>
      <c r="L76" s="9">
        <f t="shared" si="3"/>
        <v>20121.599999999999</v>
      </c>
      <c r="M76" s="9">
        <v>400</v>
      </c>
    </row>
    <row r="77" spans="1:15" x14ac:dyDescent="0.2">
      <c r="A77" s="10"/>
      <c r="B77" s="55" t="s">
        <v>36</v>
      </c>
      <c r="C77" s="56"/>
      <c r="D77" s="57"/>
      <c r="E77" s="3"/>
      <c r="F77" s="5" t="s">
        <v>19</v>
      </c>
      <c r="G77" s="5" t="s">
        <v>15</v>
      </c>
      <c r="I77" s="5"/>
      <c r="J77" s="46">
        <v>20521.599999999999</v>
      </c>
      <c r="K77" s="10"/>
      <c r="L77" s="9">
        <f t="shared" si="3"/>
        <v>20121.599999999999</v>
      </c>
      <c r="M77" s="9">
        <v>400</v>
      </c>
    </row>
    <row r="78" spans="1:15" x14ac:dyDescent="0.2">
      <c r="A78" s="10"/>
      <c r="B78" s="63" t="s">
        <v>32</v>
      </c>
      <c r="C78" s="64"/>
      <c r="D78" s="65"/>
      <c r="E78" s="3"/>
      <c r="F78" s="4" t="s">
        <v>22</v>
      </c>
      <c r="G78" s="4" t="s">
        <v>21</v>
      </c>
      <c r="H78" s="4"/>
      <c r="I78" s="4"/>
      <c r="J78" s="15">
        <f>J79</f>
        <v>3000</v>
      </c>
      <c r="K78" s="10"/>
      <c r="L78" s="9">
        <f t="shared" si="3"/>
        <v>1000</v>
      </c>
      <c r="M78" s="9">
        <v>2000</v>
      </c>
    </row>
    <row r="79" spans="1:15" x14ac:dyDescent="0.2">
      <c r="A79" s="10"/>
      <c r="B79" s="55" t="s">
        <v>40</v>
      </c>
      <c r="C79" s="56"/>
      <c r="D79" s="57"/>
      <c r="E79" s="3"/>
      <c r="F79" s="5" t="s">
        <v>22</v>
      </c>
      <c r="G79" s="5" t="s">
        <v>15</v>
      </c>
      <c r="H79" s="5"/>
      <c r="I79" s="5"/>
      <c r="J79" s="46">
        <v>3000</v>
      </c>
      <c r="K79" s="10"/>
      <c r="L79" s="9">
        <f t="shared" si="3"/>
        <v>1000</v>
      </c>
      <c r="M79" s="9">
        <v>2000</v>
      </c>
    </row>
    <row r="80" spans="1:15" x14ac:dyDescent="0.2">
      <c r="A80" s="28"/>
      <c r="B80" s="63" t="s">
        <v>28</v>
      </c>
      <c r="C80" s="64"/>
      <c r="D80" s="65"/>
      <c r="E80" s="10"/>
      <c r="F80" s="4" t="s">
        <v>27</v>
      </c>
      <c r="G80" s="4" t="s">
        <v>21</v>
      </c>
      <c r="H80" s="4"/>
      <c r="I80" s="5"/>
      <c r="J80" s="15">
        <f>J81</f>
        <v>29.5</v>
      </c>
      <c r="K80" s="10"/>
      <c r="L80" s="9">
        <f t="shared" si="3"/>
        <v>-218</v>
      </c>
      <c r="M80" s="9">
        <v>247.5</v>
      </c>
    </row>
    <row r="81" spans="1:13" x14ac:dyDescent="0.2">
      <c r="A81" s="28"/>
      <c r="B81" s="55" t="s">
        <v>77</v>
      </c>
      <c r="C81" s="56"/>
      <c r="D81" s="57"/>
      <c r="E81" s="10"/>
      <c r="F81" s="5" t="s">
        <v>27</v>
      </c>
      <c r="G81" s="5" t="s">
        <v>12</v>
      </c>
      <c r="H81" s="5"/>
      <c r="I81" s="5"/>
      <c r="J81" s="46">
        <v>29.5</v>
      </c>
      <c r="K81" s="10"/>
      <c r="L81" s="9">
        <f t="shared" si="3"/>
        <v>-218</v>
      </c>
      <c r="M81" s="9">
        <v>247.5</v>
      </c>
    </row>
    <row r="82" spans="1:13" ht="25.5" customHeight="1" x14ac:dyDescent="0.2">
      <c r="A82" s="28"/>
      <c r="B82" s="63" t="s">
        <v>73</v>
      </c>
      <c r="C82" s="64"/>
      <c r="D82" s="65"/>
      <c r="E82" s="8"/>
      <c r="F82" s="4" t="s">
        <v>23</v>
      </c>
      <c r="G82" s="4" t="s">
        <v>21</v>
      </c>
      <c r="H82" s="4"/>
      <c r="I82" s="4"/>
      <c r="J82" s="15">
        <f>J83+J85+J84</f>
        <v>11707.7</v>
      </c>
      <c r="K82" s="10"/>
      <c r="L82" s="9">
        <f t="shared" si="3"/>
        <v>5648.6</v>
      </c>
      <c r="M82" s="9">
        <v>6059.1</v>
      </c>
    </row>
    <row r="83" spans="1:13" ht="25.5" customHeight="1" x14ac:dyDescent="0.2">
      <c r="A83" s="28"/>
      <c r="B83" s="55" t="s">
        <v>70</v>
      </c>
      <c r="C83" s="56"/>
      <c r="D83" s="57"/>
      <c r="E83" s="8"/>
      <c r="F83" s="5" t="s">
        <v>23</v>
      </c>
      <c r="G83" s="5" t="s">
        <v>12</v>
      </c>
      <c r="H83" s="5"/>
      <c r="I83" s="5"/>
      <c r="J83" s="46">
        <v>6329.7</v>
      </c>
      <c r="K83" s="10"/>
      <c r="L83" s="9">
        <f t="shared" si="3"/>
        <v>3351.6</v>
      </c>
      <c r="M83" s="9">
        <v>2978.1</v>
      </c>
    </row>
    <row r="84" spans="1:13" x14ac:dyDescent="0.2">
      <c r="A84" s="29"/>
      <c r="B84" s="55" t="s">
        <v>80</v>
      </c>
      <c r="C84" s="56"/>
      <c r="D84" s="57"/>
      <c r="E84" s="8"/>
      <c r="F84" s="5" t="s">
        <v>23</v>
      </c>
      <c r="G84" s="5" t="s">
        <v>15</v>
      </c>
      <c r="H84" s="5"/>
      <c r="I84" s="5"/>
      <c r="J84" s="46">
        <v>1010</v>
      </c>
      <c r="K84" s="10"/>
    </row>
    <row r="85" spans="1:13" x14ac:dyDescent="0.2">
      <c r="A85" s="29"/>
      <c r="B85" s="55" t="s">
        <v>76</v>
      </c>
      <c r="C85" s="56"/>
      <c r="D85" s="57"/>
      <c r="E85" s="8"/>
      <c r="F85" s="5" t="s">
        <v>23</v>
      </c>
      <c r="G85" s="5" t="s">
        <v>18</v>
      </c>
      <c r="H85" s="5"/>
      <c r="I85" s="5"/>
      <c r="J85" s="46">
        <v>4368</v>
      </c>
      <c r="K85" s="10"/>
    </row>
    <row r="86" spans="1:13" x14ac:dyDescent="0.2">
      <c r="A86" s="30"/>
      <c r="B86" s="69" t="s">
        <v>58</v>
      </c>
      <c r="C86" s="70"/>
      <c r="D86" s="71"/>
      <c r="E86" s="16"/>
      <c r="F86" s="16"/>
      <c r="G86" s="16"/>
      <c r="H86" s="16"/>
      <c r="I86" s="16"/>
      <c r="J86" s="15">
        <f>J36+J45+J47+J49+J55+J61+J67+J71+J76+J78+J80+J82</f>
        <v>1189698.0300000003</v>
      </c>
      <c r="K86" s="10"/>
      <c r="L86" s="9">
        <f t="shared" si="3"/>
        <v>720901.63000000035</v>
      </c>
      <c r="M86" s="9">
        <v>468796.39999999997</v>
      </c>
    </row>
  </sheetData>
  <mergeCells count="80">
    <mergeCell ref="B71:D71"/>
    <mergeCell ref="B66:D66"/>
    <mergeCell ref="B67:D67"/>
    <mergeCell ref="B69:D69"/>
    <mergeCell ref="B65:D65"/>
    <mergeCell ref="B51:D51"/>
    <mergeCell ref="B62:D62"/>
    <mergeCell ref="B63:D63"/>
    <mergeCell ref="B61:D61"/>
    <mergeCell ref="B70:D70"/>
    <mergeCell ref="B26:K26"/>
    <mergeCell ref="B27:K27"/>
    <mergeCell ref="B28:K28"/>
    <mergeCell ref="B78:D78"/>
    <mergeCell ref="B68:D68"/>
    <mergeCell ref="B72:D72"/>
    <mergeCell ref="B50:D50"/>
    <mergeCell ref="B45:D45"/>
    <mergeCell ref="B49:D49"/>
    <mergeCell ref="B57:D57"/>
    <mergeCell ref="A30:J30"/>
    <mergeCell ref="B15:J15"/>
    <mergeCell ref="B16:J16"/>
    <mergeCell ref="B18:J18"/>
    <mergeCell ref="D29:J29"/>
    <mergeCell ref="B41:D41"/>
    <mergeCell ref="B36:D36"/>
    <mergeCell ref="A20:J20"/>
    <mergeCell ref="A22:J22"/>
    <mergeCell ref="B25:K25"/>
    <mergeCell ref="B73:D73"/>
    <mergeCell ref="B76:D76"/>
    <mergeCell ref="B74:D74"/>
    <mergeCell ref="B64:D64"/>
    <mergeCell ref="B39:D39"/>
    <mergeCell ref="B60:D60"/>
    <mergeCell ref="B58:D58"/>
    <mergeCell ref="B44:D44"/>
    <mergeCell ref="B48:D48"/>
    <mergeCell ref="B43:D43"/>
    <mergeCell ref="B54:D54"/>
    <mergeCell ref="B52:D52"/>
    <mergeCell ref="B86:D86"/>
    <mergeCell ref="B82:D82"/>
    <mergeCell ref="B83:D83"/>
    <mergeCell ref="B81:D81"/>
    <mergeCell ref="B75:D75"/>
    <mergeCell ref="B84:D84"/>
    <mergeCell ref="B77:D77"/>
    <mergeCell ref="B56:D56"/>
    <mergeCell ref="B85:D85"/>
    <mergeCell ref="B79:D79"/>
    <mergeCell ref="B80:D80"/>
    <mergeCell ref="B53:D53"/>
    <mergeCell ref="A32:J32"/>
    <mergeCell ref="B40:D40"/>
    <mergeCell ref="B46:D46"/>
    <mergeCell ref="B47:D47"/>
    <mergeCell ref="B59:D59"/>
    <mergeCell ref="B55:D55"/>
    <mergeCell ref="B35:D35"/>
    <mergeCell ref="G8:I8"/>
    <mergeCell ref="B17:J17"/>
    <mergeCell ref="B37:D37"/>
    <mergeCell ref="B42:D42"/>
    <mergeCell ref="D11:M11"/>
    <mergeCell ref="A31:J31"/>
    <mergeCell ref="B38:D38"/>
    <mergeCell ref="A21:J21"/>
    <mergeCell ref="A23:J23"/>
    <mergeCell ref="A1:J1"/>
    <mergeCell ref="A2:J2"/>
    <mergeCell ref="I5:K5"/>
    <mergeCell ref="D12:M12"/>
    <mergeCell ref="D13:M13"/>
    <mergeCell ref="A3:J3"/>
    <mergeCell ref="F7:I7"/>
    <mergeCell ref="B9:J9"/>
    <mergeCell ref="D6:I6"/>
    <mergeCell ref="D10:M10"/>
  </mergeCells>
  <phoneticPr fontId="1" type="noConversion"/>
  <printOptions horizontalCentered="1"/>
  <pageMargins left="1.1811023622047245" right="0.51181102362204722" top="0.47244094488188981" bottom="0.4724409448818898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xxx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Редакция Дружба</cp:lastModifiedBy>
  <cp:lastPrinted>2022-08-16T09:24:15Z</cp:lastPrinted>
  <dcterms:created xsi:type="dcterms:W3CDTF">2006-10-19T09:27:13Z</dcterms:created>
  <dcterms:modified xsi:type="dcterms:W3CDTF">2022-11-02T06:43:43Z</dcterms:modified>
</cp:coreProperties>
</file>