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145" windowHeight="8895" activeTab="0"/>
  </bookViews>
  <sheets>
    <sheet name="прил 1" sheetId="1" r:id="rId1"/>
  </sheets>
  <definedNames>
    <definedName name="_xlnm.Print_Area" localSheetId="0">'прил 1'!$A$1:$T$166</definedName>
  </definedNames>
  <calcPr fullCalcOnLoad="1"/>
</workbook>
</file>

<file path=xl/sharedStrings.xml><?xml version="1.0" encoding="utf-8"?>
<sst xmlns="http://schemas.openxmlformats.org/spreadsheetml/2006/main" count="296" uniqueCount="245">
  <si>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</si>
  <si>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</si>
  <si>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</si>
  <si>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</si>
  <si>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</si>
  <si>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</si>
  <si>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</si>
  <si>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</si>
  <si>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</si>
  <si>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</si>
  <si>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</si>
  <si>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</si>
  <si>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</si>
  <si>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</si>
  <si>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</si>
  <si>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</si>
  <si>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</si>
  <si>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</si>
  <si>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</si>
  <si>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</si>
  <si>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</si>
  <si>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</si>
  <si>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</si>
  <si>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</si>
  <si>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</si>
  <si>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</si>
  <si>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</si>
  <si>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</si>
  <si>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</si>
  <si>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</si>
  <si>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</si>
  <si>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</si>
  <si>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</si>
  <si>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</si>
  <si>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</si>
  <si>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</si>
  <si>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</si>
  <si>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</si>
  <si>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</si>
  <si>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</si>
  <si>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</si>
  <si>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</si>
  <si>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</si>
  <si>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</si>
  <si>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</si>
  <si>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</si>
  <si>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</si>
  <si>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</si>
  <si>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</si>
  <si>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</si>
  <si>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</si>
  <si>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</si>
  <si>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</si>
  <si>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</si>
  <si>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1 14 00000 00 0000 000</t>
  </si>
  <si>
    <t>Доходы от продажи материальных и нематериальных активов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</si>
  <si>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</si>
  <si>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</si>
  <si>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</si>
  <si>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</si>
  <si>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</si>
  <si>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</si>
  <si>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</si>
  <si>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</si>
  <si>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</si>
  <si>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</si>
  <si>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</si>
  <si>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</si>
  <si>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</si>
  <si>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</si>
  <si>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</si>
  <si>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</si>
  <si>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</si>
  <si>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</si>
  <si>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</si>
  <si>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</si>
  <si>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</si>
  <si>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</si>
  <si>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</si>
  <si>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</si>
  <si>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</si>
  <si>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</si>
  <si>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</si>
  <si>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</si>
  <si>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</si>
  <si>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</si>
  <si>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</si>
  <si>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</si>
  <si>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</si>
  <si>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</si>
  <si>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Прочие субсидии бюджетам муниципальных районов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</si>
  <si>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</si>
  <si>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</si>
  <si>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</si>
  <si>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</si>
  <si>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1 11 05030 00 0000 120</t>
  </si>
  <si>
    <t xml:space="preserve">1 11 05035 05 0000 120 </t>
  </si>
  <si>
    <t>1 01 02010 01 0000 110</t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</si>
  <si>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</si>
  <si>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</si>
  <si>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</si>
  <si>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</si>
  <si>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</si>
  <si>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</si>
  <si>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</si>
  <si>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</si>
  <si>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</si>
  <si>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</si>
  <si>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</si>
  <si>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</si>
  <si>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</si>
  <si>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</si>
  <si>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</si>
  <si>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</si>
  <si>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</si>
  <si>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</si>
  <si>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1 05 01050 00 0000 000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</si>
  <si>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</si>
  <si>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</si>
  <si>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</si>
  <si>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</si>
  <si>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</si>
  <si>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</si>
  <si>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</si>
  <si>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</si>
  <si>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</si>
  <si>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</si>
  <si>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</si>
  <si>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1 11 05013 05 0000 120</t>
  </si>
  <si>
    <t>1 14 06013 05 0000 430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</si>
  <si>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</si>
  <si>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</si>
  <si>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</si>
  <si>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2 02 10000 00 0000 150</t>
  </si>
  <si>
    <t>2 02 15001 05 0000 150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</si>
  <si>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</si>
  <si>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</si>
  <si>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</si>
  <si>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</si>
  <si>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</si>
  <si>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</si>
  <si>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</si>
  <si>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</si>
  <si>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</si>
  <si>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</si>
  <si>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2 02 25555 05 0000 150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</si>
  <si>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</si>
  <si>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</si>
  <si>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</si>
  <si>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</si>
  <si>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</si>
  <si>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</si>
  <si>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 xml:space="preserve">2 02 25519 05 0000 150 </t>
  </si>
  <si>
    <t>2 02 25299 05 0000 150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</si>
  <si>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</si>
  <si>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</si>
  <si>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</si>
  <si>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</si>
  <si>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</si>
  <si>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</si>
  <si>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</si>
  <si>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</si>
  <si>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</si>
  <si>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2 02 27372 05 0000 150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</si>
  <si>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</si>
  <si>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</si>
  <si>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</si>
  <si>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</si>
  <si>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</si>
  <si>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</si>
  <si>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</si>
  <si>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</si>
  <si>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</si>
  <si>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2 02 45303 05 0000 150</t>
  </si>
  <si>
    <t>февраль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</si>
  <si>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</si>
  <si>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</si>
  <si>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</si>
  <si>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</si>
  <si>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</si>
  <si>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</si>
  <si>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</si>
  <si>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</si>
  <si>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</si>
  <si>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</si>
  <si>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</si>
  <si>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</si>
  <si>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</si>
  <si>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</si>
  <si>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Совета народных депутатов</t>
  </si>
  <si>
    <t>МО "Красногвардейский район"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</si>
  <si>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</si>
  <si>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</si>
  <si>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2 07 05 030 05 0000 150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</si>
  <si>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</si>
  <si>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</si>
  <si>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</si>
  <si>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</si>
  <si>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</si>
  <si>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</si>
  <si>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</si>
  <si>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уточнить должно быть или нет 721,060</t>
  </si>
  <si>
    <t>август</t>
  </si>
  <si>
    <t>июнь</t>
  </si>
  <si>
    <t>Прочие дотации бюджетам муниципальных районов</t>
  </si>
  <si>
    <t>2 02 19999 05 0000 150</t>
  </si>
  <si>
    <t>Сентябрь</t>
  </si>
  <si>
    <t>Субсидии местным бюджетам на развитие сети учреждений культурно-досугового типа</t>
  </si>
  <si>
    <t>Субсидии местным бюджетам на софинансирование мероприятий по организации в муниципальных общеобразовательных организациях бесплатного питания обучающихся, относящихся к категориям обучающихся, для которых предусмотрено бесплатное питание</t>
  </si>
  <si>
    <t>Субсидии местным бюджетам на техническое оснащение муниципальных музеев</t>
  </si>
  <si>
    <t>Субсидии местным бюджетам на частичную компенсацию расходов на повышение оплаты труда работников бюджетной сферы</t>
  </si>
  <si>
    <t>2023 год</t>
  </si>
  <si>
    <t>2024 год</t>
  </si>
  <si>
    <t>Приложение № 2 к решению</t>
  </si>
  <si>
    <t>2 02 25513 05 0000 150</t>
  </si>
  <si>
    <t>Доходы от оказания платных услуг и компенсации затрат государства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</si>
  <si>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</si>
  <si>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Субсидии местным бюджетам муниципальных районов на развитие сети учреждений культурно-досугового типа</t>
  </si>
  <si>
    <t>Субсидии бюджетам муниципальных районов на поддержку отрасли культуры</t>
  </si>
  <si>
    <t>(государственная поддержка лучших сельских учреждений культуры)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</si>
  <si>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</si>
  <si>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2 02 25590 05 0000 150</t>
  </si>
  <si>
    <t>Субсидии местным бюджетам муниципальных районов на техническое оснащение муниципальных музеев</t>
  </si>
  <si>
    <t>Субвенции, предоставляемые бюджетам муниципальных районов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</si>
  <si>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Субвенции бюджетам муниципальных районов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</si>
  <si>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Субвенции, предоставляемые бюджетам муниципальных районов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</si>
  <si>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муниципальных районов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</si>
  <si>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  на осуществление государственных полномочий в сфере административных правоотношений</t>
  </si>
  <si>
    <t>Субвенции бюджетам муниципальных районов  на осуществление отдельных государственных полномочий Республики Адыгея по опеке и попечительству в отношении несовершеннолетних лиц</t>
  </si>
  <si>
    <t>Субвенции  бюджетам муниципальных районов на 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</si>
  <si>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Субвенция бюджетам муниципальных районов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</si>
  <si>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бюджетам муниципальных районов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</si>
  <si>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 бюджетам муниципальных районов на организацию мероприятий при осуществлении деятельностипо обращению с животными без владельцев</t>
  </si>
  <si>
    <t xml:space="preserve">Субсидии бюджетам муниципальных районов на поддержку отрасли культуры 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</si>
  <si>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</si>
  <si>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</si>
  <si>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выполнение передаваемых полномочий субъектов Российской Федерации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</si>
  <si>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</si>
  <si>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</si>
  <si>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 xml:space="preserve">муниципального образования "Красногвардейский район" </t>
  </si>
  <si>
    <t>на плановый период 2023 и 2024 годов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</si>
  <si>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</si>
  <si>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от 27.12.2021 г. № 240 </t>
  </si>
  <si>
    <t>2023г.</t>
  </si>
  <si>
    <t xml:space="preserve">от 29.12.2022 г. № 14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</si>
</sst>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0.00000"/>
    <numFmt numFmtId="184" formatCode="#,##0.00000"/>
    <numFmt numFmtId="185" formatCode="#,##0.000000"/>
    <numFmt numFmtId="186" formatCode="#,##0.0000000"/>
    <numFmt numFmtId="187" formatCode="0.0000"/>
    <numFmt numFmtId="188" formatCode="0.000000"/>
  </numFmts>
  <fonts count="6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1"/>
      <color rgb="FF2227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horizontal="right" vertical="top" wrapText="1"/>
    </xf>
    <xf numFmtId="0" fontId="61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183" fontId="5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/>
    </xf>
    <xf numFmtId="183" fontId="5" fillId="34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3" fontId="63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>
      <alignment/>
    </xf>
    <xf numFmtId="183" fontId="9" fillId="0" borderId="0" xfId="0" applyNumberFormat="1" applyFont="1" applyFill="1" applyAlignment="1">
      <alignment/>
    </xf>
    <xf numFmtId="183" fontId="9" fillId="34" borderId="0" xfId="0" applyNumberFormat="1" applyFont="1" applyFill="1" applyAlignment="1">
      <alignment/>
    </xf>
    <xf numFmtId="183" fontId="9" fillId="34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183" fontId="10" fillId="34" borderId="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64" fillId="0" borderId="0" xfId="0" applyNumberFormat="1" applyFont="1" applyFill="1" applyAlignment="1">
      <alignment vertical="top" wrapText="1"/>
    </xf>
    <xf numFmtId="183" fontId="65" fillId="0" borderId="0" xfId="0" applyNumberFormat="1" applyFont="1" applyFill="1" applyAlignment="1">
      <alignment/>
    </xf>
    <xf numFmtId="183" fontId="64" fillId="0" borderId="0" xfId="0" applyNumberFormat="1" applyFont="1" applyFill="1" applyAlignment="1">
      <alignment/>
    </xf>
    <xf numFmtId="183" fontId="2" fillId="0" borderId="13" xfId="0" applyNumberFormat="1" applyFont="1" applyFill="1" applyBorder="1" applyAlignment="1">
      <alignment/>
    </xf>
    <xf numFmtId="183" fontId="5" fillId="34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183" fontId="2" fillId="0" borderId="11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174" fontId="1" fillId="0" borderId="10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right" vertical="top"/>
    </xf>
    <xf numFmtId="0" fontId="1" fillId="35" borderId="10" xfId="0" applyFont="1" applyFill="1" applyBorder="1" applyAlignment="1">
      <alignment horizontal="left" vertical="top" wrapText="1"/>
    </xf>
    <xf numFmtId="0" fontId="61" fillId="36" borderId="10" xfId="0" applyFont="1" applyFill="1" applyBorder="1" applyAlignment="1">
      <alignment horizontal="left" vertical="top" wrapText="1"/>
    </xf>
    <xf numFmtId="174" fontId="1" fillId="33" borderId="10" xfId="0" applyNumberFormat="1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174" fontId="65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77"/>
  <sheetViews>
    <sheetView tabSelected="1" view="pageLayout" zoomScale="110" zoomScaleSheetLayoutView="100" zoomScalePageLayoutView="110" workbookViewId="0" topLeftCell="A1">
      <selection activeCell="D10" sqref="D10"/>
    </sheetView>
  </sheetViews>
  <sheetFormatPr defaultColWidth="9.00390625" defaultRowHeight="12.75"/>
  <cols>
    <col min="1" max="1" width="22.75390625" style="3" customWidth="1"/>
    <col min="2" max="2" width="50.625" style="5" customWidth="1"/>
    <col min="3" max="3" width="13.75390625" style="5" customWidth="1"/>
    <col min="4" max="4" width="13.00390625" style="54" customWidth="1"/>
    <col min="5" max="5" width="11.25390625" style="28" hidden="1" customWidth="1"/>
    <col min="6" max="6" width="15.625" style="26" hidden="1" customWidth="1"/>
    <col min="7" max="7" width="15.125" style="26" hidden="1" customWidth="1"/>
    <col min="8" max="8" width="14.375" style="26" hidden="1" customWidth="1"/>
    <col min="9" max="9" width="16.00390625" style="26" hidden="1" customWidth="1"/>
    <col min="10" max="10" width="13.875" style="26" hidden="1" customWidth="1"/>
    <col min="11" max="11" width="11.375" style="26" hidden="1" customWidth="1"/>
    <col min="12" max="12" width="13.125" style="26" hidden="1" customWidth="1"/>
    <col min="13" max="13" width="8.875" style="26" hidden="1" customWidth="1"/>
    <col min="14" max="14" width="9.75390625" style="29" hidden="1" customWidth="1"/>
    <col min="15" max="15" width="0.12890625" style="26" hidden="1" customWidth="1"/>
    <col min="16" max="16" width="8.625" style="26" hidden="1" customWidth="1"/>
    <col min="17" max="17" width="12.25390625" style="26" hidden="1" customWidth="1"/>
    <col min="18" max="18" width="9.125" style="26" hidden="1" customWidth="1"/>
    <col min="19" max="19" width="0.2421875" style="26" hidden="1" customWidth="1"/>
    <col min="20" max="20" width="16.625" style="26" hidden="1" customWidth="1"/>
    <col min="21" max="21" width="0.2421875" style="5" customWidth="1"/>
    <col min="22" max="23" width="9.125" style="5" hidden="1" customWidth="1"/>
    <col min="24" max="24" width="0" style="5" hidden="1" customWidth="1"/>
    <col min="25" max="16384" width="9.125" style="5" customWidth="1"/>
  </cols>
  <sheetData>
    <row r="1" spans="2:4" ht="15">
      <c r="B1" s="83" t="s">
        <v>213</v>
      </c>
      <c r="C1" s="83"/>
      <c r="D1" s="83"/>
    </row>
    <row r="2" spans="2:4" ht="15">
      <c r="B2" s="83" t="s">
        <v>189</v>
      </c>
      <c r="C2" s="83"/>
      <c r="D2" s="83"/>
    </row>
    <row r="3" spans="2:4" ht="15">
      <c r="B3" s="83" t="s">
        <v>190</v>
      </c>
      <c r="C3" s="83"/>
      <c r="D3" s="83"/>
    </row>
    <row r="4" spans="2:4" ht="15">
      <c r="B4" s="83" t="s">
        <v>244</v>
      </c>
      <c r="C4" s="83"/>
      <c r="D4" s="83"/>
    </row>
    <row r="5" spans="2:4" ht="15">
      <c r="B5" s="7"/>
      <c r="C5" s="7"/>
      <c r="D5" s="7"/>
    </row>
    <row r="6" spans="2:4" ht="15">
      <c r="B6" s="83" t="s">
        <v>213</v>
      </c>
      <c r="C6" s="83"/>
      <c r="D6" s="83"/>
    </row>
    <row r="7" spans="2:4" ht="15">
      <c r="B7" s="83" t="s">
        <v>189</v>
      </c>
      <c r="C7" s="83"/>
      <c r="D7" s="83"/>
    </row>
    <row r="8" spans="2:4" ht="15">
      <c r="B8" s="83" t="s">
        <v>190</v>
      </c>
      <c r="C8" s="83"/>
      <c r="D8" s="83"/>
    </row>
    <row r="9" spans="2:4" ht="15">
      <c r="B9" s="83" t="s">
        <v>242</v>
      </c>
      <c r="C9" s="83"/>
      <c r="D9" s="83"/>
    </row>
    <row r="10" ht="10.5" customHeight="1"/>
    <row r="11" spans="1:4" ht="13.5" customHeight="1" hidden="1">
      <c r="A11" s="85"/>
      <c r="B11" s="85"/>
      <c r="C11" s="85"/>
      <c r="D11" s="85"/>
    </row>
    <row r="12" spans="4:5" ht="21.75" customHeight="1" hidden="1">
      <c r="D12" s="48"/>
      <c r="E12" s="30"/>
    </row>
    <row r="13" spans="1:4" ht="18.75" customHeight="1">
      <c r="A13" s="84" t="s">
        <v>53</v>
      </c>
      <c r="B13" s="84"/>
      <c r="C13" s="84"/>
      <c r="D13" s="84"/>
    </row>
    <row r="14" spans="1:4" ht="15.75">
      <c r="A14" s="86" t="s">
        <v>239</v>
      </c>
      <c r="B14" s="86"/>
      <c r="C14" s="86"/>
      <c r="D14" s="86"/>
    </row>
    <row r="15" spans="1:4" ht="15.75">
      <c r="A15" s="84" t="s">
        <v>240</v>
      </c>
      <c r="B15" s="84"/>
      <c r="C15" s="84"/>
      <c r="D15" s="84"/>
    </row>
    <row r="16" spans="1:4" ht="15">
      <c r="A16" s="7"/>
      <c r="B16" s="8"/>
      <c r="C16" s="8"/>
      <c r="D16" s="48" t="s">
        <v>18</v>
      </c>
    </row>
    <row r="17" spans="1:20" ht="71.25">
      <c r="A17" s="63" t="s">
        <v>56</v>
      </c>
      <c r="B17" s="64" t="s">
        <v>17</v>
      </c>
      <c r="C17" s="4" t="s">
        <v>211</v>
      </c>
      <c r="D17" s="49" t="s">
        <v>212</v>
      </c>
      <c r="E17" s="28">
        <v>2022</v>
      </c>
      <c r="F17" s="26">
        <v>2023</v>
      </c>
      <c r="G17" s="26" t="s">
        <v>174</v>
      </c>
      <c r="I17" s="26" t="s">
        <v>203</v>
      </c>
      <c r="P17" s="26" t="s">
        <v>202</v>
      </c>
      <c r="R17" s="26" t="s">
        <v>206</v>
      </c>
      <c r="S17" s="26">
        <v>2023</v>
      </c>
      <c r="T17" s="26">
        <v>2024</v>
      </c>
    </row>
    <row r="18" spans="1:4" ht="14.25">
      <c r="A18" s="64">
        <v>1</v>
      </c>
      <c r="B18" s="64">
        <v>2</v>
      </c>
      <c r="C18" s="6">
        <v>3</v>
      </c>
      <c r="D18" s="55">
        <v>4</v>
      </c>
    </row>
    <row r="19" spans="1:20" ht="14.25">
      <c r="A19" s="11" t="s">
        <v>52</v>
      </c>
      <c r="B19" s="65" t="s">
        <v>51</v>
      </c>
      <c r="C19" s="50">
        <f>C20+C88</f>
        <v>748943.7389899999</v>
      </c>
      <c r="D19" s="50">
        <f>D20+D88</f>
        <v>670726.4010099999</v>
      </c>
      <c r="S19" s="31">
        <f>S20+S88</f>
        <v>684692.0482</v>
      </c>
      <c r="T19" s="31">
        <f>T20+T88</f>
        <v>675581.4357999999</v>
      </c>
    </row>
    <row r="20" spans="1:20" ht="14.25">
      <c r="A20" s="11" t="s">
        <v>19</v>
      </c>
      <c r="B20" s="65" t="s">
        <v>45</v>
      </c>
      <c r="C20" s="50">
        <f>C21+C60</f>
        <v>162475.1</v>
      </c>
      <c r="D20" s="50">
        <f>D21+D60</f>
        <v>167967.79999999996</v>
      </c>
      <c r="S20" s="31">
        <f>S21+S60</f>
        <v>162475.1</v>
      </c>
      <c r="T20" s="31">
        <f>T21+T60</f>
        <v>167967.79999999996</v>
      </c>
    </row>
    <row r="21" spans="1:20" ht="14.25">
      <c r="A21" s="11"/>
      <c r="B21" s="65" t="s">
        <v>37</v>
      </c>
      <c r="C21" s="50">
        <f>C22+C29+C47+C51+C55</f>
        <v>138170.9</v>
      </c>
      <c r="D21" s="50">
        <f>D22+D29+D47+D51+D55</f>
        <v>143660.89999999997</v>
      </c>
      <c r="S21" s="31">
        <f>S22+S29+S47+S51+S55</f>
        <v>138170.9</v>
      </c>
      <c r="T21" s="31">
        <f>T22+T29+T47+T51+T55</f>
        <v>143660.89999999997</v>
      </c>
    </row>
    <row r="22" spans="1:20" ht="0.75" customHeight="1" hidden="1">
      <c r="A22" s="15" t="s">
        <v>0</v>
      </c>
      <c r="B22" s="65" t="s">
        <v>58</v>
      </c>
      <c r="C22" s="50">
        <f>C23+C26</f>
        <v>43864.8</v>
      </c>
      <c r="D22" s="50">
        <f>D23+D26</f>
        <v>45794.9</v>
      </c>
      <c r="S22" s="31">
        <f>S23+S26</f>
        <v>43864.8</v>
      </c>
      <c r="T22" s="31">
        <f>T23+T26</f>
        <v>45794.9</v>
      </c>
    </row>
    <row r="23" spans="1:20" ht="14.25" hidden="1">
      <c r="A23" s="11" t="s">
        <v>1</v>
      </c>
      <c r="B23" s="65" t="s">
        <v>14</v>
      </c>
      <c r="C23" s="50">
        <f>C24</f>
        <v>0</v>
      </c>
      <c r="D23" s="50">
        <f>D24</f>
        <v>0</v>
      </c>
      <c r="S23" s="31">
        <f>S24</f>
        <v>0</v>
      </c>
      <c r="T23" s="31">
        <f>T24</f>
        <v>0</v>
      </c>
    </row>
    <row r="24" spans="1:20" ht="45" customHeight="1" hidden="1">
      <c r="A24" s="1" t="s">
        <v>2</v>
      </c>
      <c r="B24" s="66" t="s">
        <v>57</v>
      </c>
      <c r="C24" s="50">
        <f>C25</f>
        <v>0</v>
      </c>
      <c r="D24" s="50">
        <f>D25</f>
        <v>0</v>
      </c>
      <c r="S24" s="32">
        <f>S25</f>
        <v>0</v>
      </c>
      <c r="T24" s="32">
        <f>T25</f>
        <v>0</v>
      </c>
    </row>
    <row r="25" spans="1:20" ht="30" hidden="1">
      <c r="A25" s="1" t="s">
        <v>30</v>
      </c>
      <c r="B25" s="67" t="s">
        <v>26</v>
      </c>
      <c r="C25" s="51"/>
      <c r="D25" s="51"/>
      <c r="S25" s="33"/>
      <c r="T25" s="33"/>
    </row>
    <row r="26" spans="1:20" ht="14.25">
      <c r="A26" s="11" t="s">
        <v>3</v>
      </c>
      <c r="B26" s="65" t="s">
        <v>4</v>
      </c>
      <c r="C26" s="50">
        <f>C27</f>
        <v>43864.8</v>
      </c>
      <c r="D26" s="50">
        <f>D27</f>
        <v>45794.9</v>
      </c>
      <c r="S26" s="31">
        <f>S27</f>
        <v>43864.8</v>
      </c>
      <c r="T26" s="31">
        <f>T27</f>
        <v>45794.9</v>
      </c>
    </row>
    <row r="27" spans="1:20" ht="15" hidden="1">
      <c r="A27" s="9" t="s">
        <v>98</v>
      </c>
      <c r="B27" s="66" t="s">
        <v>4</v>
      </c>
      <c r="C27" s="51">
        <f>C28</f>
        <v>43864.8</v>
      </c>
      <c r="D27" s="51">
        <f>D28</f>
        <v>45794.9</v>
      </c>
      <c r="S27" s="34">
        <f>S28</f>
        <v>43864.8</v>
      </c>
      <c r="T27" s="34">
        <f>T28</f>
        <v>45794.9</v>
      </c>
    </row>
    <row r="28" spans="1:20" ht="77.25" customHeight="1">
      <c r="A28" s="9" t="s">
        <v>97</v>
      </c>
      <c r="B28" s="67" t="s">
        <v>179</v>
      </c>
      <c r="C28" s="51">
        <v>43864.8</v>
      </c>
      <c r="D28" s="51">
        <v>45794.9</v>
      </c>
      <c r="I28" s="35">
        <v>1000</v>
      </c>
      <c r="N28" s="29">
        <v>1500</v>
      </c>
      <c r="P28" s="26">
        <v>1000</v>
      </c>
      <c r="S28" s="33">
        <v>43864.8</v>
      </c>
      <c r="T28" s="33">
        <v>45794.9</v>
      </c>
    </row>
    <row r="29" spans="1:20" s="21" customFormat="1" ht="14.25">
      <c r="A29" s="11" t="s">
        <v>5</v>
      </c>
      <c r="B29" s="65" t="s">
        <v>28</v>
      </c>
      <c r="C29" s="50">
        <f>C30+C39+C42+C46</f>
        <v>66203.09999999999</v>
      </c>
      <c r="D29" s="50">
        <f>D30+D39+D42+D46</f>
        <v>68825</v>
      </c>
      <c r="E29" s="36"/>
      <c r="F29" s="37"/>
      <c r="G29" s="37"/>
      <c r="H29" s="37"/>
      <c r="I29" s="37"/>
      <c r="J29" s="37"/>
      <c r="K29" s="37"/>
      <c r="L29" s="37"/>
      <c r="M29" s="37"/>
      <c r="N29" s="38"/>
      <c r="O29" s="37"/>
      <c r="P29" s="37"/>
      <c r="Q29" s="37"/>
      <c r="R29" s="37"/>
      <c r="S29" s="31">
        <f>S30+S39+S42+S46</f>
        <v>66203.09999999999</v>
      </c>
      <c r="T29" s="31">
        <f>T30+T39+T42+T46</f>
        <v>68825</v>
      </c>
    </row>
    <row r="30" spans="1:20" ht="30" customHeight="1">
      <c r="A30" s="9" t="s">
        <v>31</v>
      </c>
      <c r="B30" s="67" t="s">
        <v>43</v>
      </c>
      <c r="C30" s="51">
        <f>C31+C34+C37</f>
        <v>27483.399999999998</v>
      </c>
      <c r="D30" s="51">
        <f>D31+D34+D37</f>
        <v>28555.2</v>
      </c>
      <c r="S30" s="34">
        <f>S31+S34+S37</f>
        <v>27483.399999999998</v>
      </c>
      <c r="T30" s="34">
        <f>T31+T34+T37</f>
        <v>28555.2</v>
      </c>
    </row>
    <row r="31" spans="1:20" ht="29.25" customHeight="1">
      <c r="A31" s="1" t="s">
        <v>89</v>
      </c>
      <c r="B31" s="67" t="s">
        <v>59</v>
      </c>
      <c r="C31" s="51">
        <f>C32+C33</f>
        <v>21790.6</v>
      </c>
      <c r="D31" s="51">
        <f>D32+D33</f>
        <v>22640.4</v>
      </c>
      <c r="S31" s="34">
        <f>S32+S33</f>
        <v>21790.6</v>
      </c>
      <c r="T31" s="34">
        <f>T32+T33</f>
        <v>22640.4</v>
      </c>
    </row>
    <row r="32" spans="1:20" ht="29.25" customHeight="1">
      <c r="A32" s="1" t="s">
        <v>68</v>
      </c>
      <c r="B32" s="67" t="s">
        <v>59</v>
      </c>
      <c r="C32" s="51">
        <v>21790.6</v>
      </c>
      <c r="D32" s="51">
        <v>22640.4</v>
      </c>
      <c r="I32" s="26">
        <v>3866</v>
      </c>
      <c r="J32" s="35">
        <v>1310</v>
      </c>
      <c r="N32" s="29">
        <v>5176</v>
      </c>
      <c r="P32" s="26">
        <v>3000</v>
      </c>
      <c r="R32" s="26">
        <v>700</v>
      </c>
      <c r="S32" s="33">
        <v>21790.6</v>
      </c>
      <c r="T32" s="33">
        <v>22640.4</v>
      </c>
    </row>
    <row r="33" spans="1:20" ht="60" customHeight="1" hidden="1">
      <c r="A33" s="1" t="s">
        <v>78</v>
      </c>
      <c r="B33" s="67" t="s">
        <v>79</v>
      </c>
      <c r="C33" s="51">
        <v>0</v>
      </c>
      <c r="D33" s="51">
        <v>0</v>
      </c>
      <c r="S33" s="33">
        <v>0</v>
      </c>
      <c r="T33" s="33">
        <v>0</v>
      </c>
    </row>
    <row r="34" spans="1:20" ht="45">
      <c r="A34" s="1" t="s">
        <v>88</v>
      </c>
      <c r="B34" s="67" t="s">
        <v>180</v>
      </c>
      <c r="C34" s="51">
        <f>C35+C36</f>
        <v>5692.8</v>
      </c>
      <c r="D34" s="51">
        <f>D35+D36</f>
        <v>5914.8</v>
      </c>
      <c r="S34" s="34">
        <f>S35+S36</f>
        <v>5692.8</v>
      </c>
      <c r="T34" s="34">
        <f>T35+T36</f>
        <v>5914.8</v>
      </c>
    </row>
    <row r="35" spans="1:20" ht="73.5" customHeight="1">
      <c r="A35" s="1" t="s">
        <v>69</v>
      </c>
      <c r="B35" s="67" t="s">
        <v>181</v>
      </c>
      <c r="C35" s="51">
        <v>5692.8</v>
      </c>
      <c r="D35" s="51">
        <v>5914.8</v>
      </c>
      <c r="P35" s="26">
        <v>1000</v>
      </c>
      <c r="R35" s="26">
        <v>300</v>
      </c>
      <c r="S35" s="33">
        <v>5692.8</v>
      </c>
      <c r="T35" s="33">
        <v>5914.8</v>
      </c>
    </row>
    <row r="36" spans="1:20" ht="28.5" customHeight="1" hidden="1">
      <c r="A36" s="1" t="s">
        <v>80</v>
      </c>
      <c r="B36" s="67" t="s">
        <v>81</v>
      </c>
      <c r="C36" s="51">
        <v>0</v>
      </c>
      <c r="D36" s="51">
        <v>0</v>
      </c>
      <c r="S36" s="33">
        <v>0</v>
      </c>
      <c r="T36" s="33">
        <v>0</v>
      </c>
    </row>
    <row r="37" spans="1:20" ht="30" hidden="1">
      <c r="A37" s="1" t="s">
        <v>116</v>
      </c>
      <c r="B37" s="67" t="s">
        <v>93</v>
      </c>
      <c r="C37" s="51">
        <f>C38</f>
        <v>0</v>
      </c>
      <c r="D37" s="51">
        <f>D38</f>
        <v>0</v>
      </c>
      <c r="S37" s="33">
        <f>S38</f>
        <v>0</v>
      </c>
      <c r="T37" s="33">
        <f>T38</f>
        <v>0</v>
      </c>
    </row>
    <row r="38" spans="1:20" ht="31.5" hidden="1">
      <c r="A38" s="1" t="s">
        <v>92</v>
      </c>
      <c r="B38" s="68" t="s">
        <v>93</v>
      </c>
      <c r="C38" s="51">
        <v>0</v>
      </c>
      <c r="D38" s="51">
        <v>0</v>
      </c>
      <c r="S38" s="33">
        <v>0</v>
      </c>
      <c r="T38" s="33">
        <v>0</v>
      </c>
    </row>
    <row r="39" spans="1:20" ht="30" hidden="1">
      <c r="A39" s="1" t="s">
        <v>84</v>
      </c>
      <c r="B39" s="67" t="s">
        <v>6</v>
      </c>
      <c r="C39" s="51">
        <f>C40</f>
        <v>0</v>
      </c>
      <c r="D39" s="51">
        <f>D40</f>
        <v>0</v>
      </c>
      <c r="S39" s="34">
        <f>S40</f>
        <v>0</v>
      </c>
      <c r="T39" s="34">
        <f>T40</f>
        <v>0</v>
      </c>
    </row>
    <row r="40" spans="1:20" ht="28.5" customHeight="1" hidden="1">
      <c r="A40" s="1" t="s">
        <v>70</v>
      </c>
      <c r="B40" s="67" t="s">
        <v>6</v>
      </c>
      <c r="C40" s="51">
        <v>0</v>
      </c>
      <c r="D40" s="51">
        <v>0</v>
      </c>
      <c r="S40" s="33">
        <v>0</v>
      </c>
      <c r="T40" s="33">
        <v>0</v>
      </c>
    </row>
    <row r="41" spans="1:20" ht="0.75" customHeight="1" hidden="1">
      <c r="A41" s="1" t="s">
        <v>82</v>
      </c>
      <c r="B41" s="67" t="s">
        <v>83</v>
      </c>
      <c r="C41" s="51">
        <v>0</v>
      </c>
      <c r="D41" s="51">
        <v>0</v>
      </c>
      <c r="S41" s="33">
        <v>0</v>
      </c>
      <c r="T41" s="33">
        <v>0</v>
      </c>
    </row>
    <row r="42" spans="1:20" ht="15">
      <c r="A42" s="1" t="s">
        <v>87</v>
      </c>
      <c r="B42" s="67" t="s">
        <v>27</v>
      </c>
      <c r="C42" s="51">
        <f>C43+C44</f>
        <v>37301.5</v>
      </c>
      <c r="D42" s="51">
        <f>D43+D44</f>
        <v>38793.5</v>
      </c>
      <c r="S42" s="34">
        <f>S43+S44</f>
        <v>37301.5</v>
      </c>
      <c r="T42" s="34">
        <f>T43+T44</f>
        <v>38793.5</v>
      </c>
    </row>
    <row r="43" spans="1:20" ht="15">
      <c r="A43" s="1" t="s">
        <v>71</v>
      </c>
      <c r="B43" s="67" t="s">
        <v>27</v>
      </c>
      <c r="C43" s="51">
        <v>37301.5</v>
      </c>
      <c r="D43" s="51">
        <v>38793.5</v>
      </c>
      <c r="I43" s="26">
        <v>15000</v>
      </c>
      <c r="N43" s="29">
        <v>15000</v>
      </c>
      <c r="P43" s="26">
        <v>4000</v>
      </c>
      <c r="S43" s="33">
        <v>37301.5</v>
      </c>
      <c r="T43" s="33">
        <v>38793.5</v>
      </c>
    </row>
    <row r="44" spans="1:20" ht="30" hidden="1">
      <c r="A44" s="9" t="s">
        <v>85</v>
      </c>
      <c r="B44" s="67" t="s">
        <v>86</v>
      </c>
      <c r="C44" s="51">
        <v>0</v>
      </c>
      <c r="D44" s="51">
        <v>0</v>
      </c>
      <c r="S44" s="33">
        <v>0</v>
      </c>
      <c r="T44" s="33">
        <v>0</v>
      </c>
    </row>
    <row r="45" spans="1:20" ht="30">
      <c r="A45" s="9" t="s">
        <v>195</v>
      </c>
      <c r="B45" s="67" t="s">
        <v>194</v>
      </c>
      <c r="C45" s="51">
        <f>C46</f>
        <v>1418.2</v>
      </c>
      <c r="D45" s="51">
        <f>D46</f>
        <v>1476.3</v>
      </c>
      <c r="S45" s="33">
        <f>S46</f>
        <v>1418.2</v>
      </c>
      <c r="T45" s="33">
        <f>T46</f>
        <v>1476.3</v>
      </c>
    </row>
    <row r="46" spans="1:20" ht="45">
      <c r="A46" s="9" t="s">
        <v>196</v>
      </c>
      <c r="B46" s="67" t="s">
        <v>241</v>
      </c>
      <c r="C46" s="51">
        <v>1418.2</v>
      </c>
      <c r="D46" s="51">
        <v>1476.3</v>
      </c>
      <c r="I46" s="26">
        <v>660</v>
      </c>
      <c r="J46" s="26">
        <v>500</v>
      </c>
      <c r="N46" s="29">
        <v>660</v>
      </c>
      <c r="S46" s="33">
        <v>1418.2</v>
      </c>
      <c r="T46" s="33">
        <v>1476.3</v>
      </c>
    </row>
    <row r="47" spans="1:20" ht="14.25">
      <c r="A47" s="11" t="s">
        <v>7</v>
      </c>
      <c r="B47" s="65" t="s">
        <v>20</v>
      </c>
      <c r="C47" s="50">
        <f>C48</f>
        <v>20489.8</v>
      </c>
      <c r="D47" s="50">
        <f>D48</f>
        <v>21028.3</v>
      </c>
      <c r="S47" s="31">
        <f>S48</f>
        <v>20489.8</v>
      </c>
      <c r="T47" s="31">
        <f>T48</f>
        <v>21028.3</v>
      </c>
    </row>
    <row r="48" spans="1:20" ht="15">
      <c r="A48" s="1" t="s">
        <v>8</v>
      </c>
      <c r="B48" s="67" t="s">
        <v>9</v>
      </c>
      <c r="C48" s="51">
        <f>C49</f>
        <v>20489.8</v>
      </c>
      <c r="D48" s="51">
        <f>D49</f>
        <v>21028.3</v>
      </c>
      <c r="S48" s="34">
        <f>S49</f>
        <v>20489.8</v>
      </c>
      <c r="T48" s="34">
        <f>T49</f>
        <v>21028.3</v>
      </c>
    </row>
    <row r="49" spans="1:20" ht="30">
      <c r="A49" s="1" t="s">
        <v>32</v>
      </c>
      <c r="B49" s="67" t="s">
        <v>60</v>
      </c>
      <c r="C49" s="51">
        <v>20489.8</v>
      </c>
      <c r="D49" s="51">
        <v>21028.3</v>
      </c>
      <c r="I49" s="35">
        <v>-3310</v>
      </c>
      <c r="N49" s="29">
        <v>-3310</v>
      </c>
      <c r="S49" s="33">
        <v>20489.8</v>
      </c>
      <c r="T49" s="33">
        <v>21028.3</v>
      </c>
    </row>
    <row r="50" spans="1:20" s="21" customFormat="1" ht="15" hidden="1">
      <c r="A50" s="1"/>
      <c r="B50" s="67"/>
      <c r="C50" s="50"/>
      <c r="D50" s="50"/>
      <c r="E50" s="36"/>
      <c r="F50" s="37"/>
      <c r="G50" s="37"/>
      <c r="H50" s="37"/>
      <c r="I50" s="37"/>
      <c r="J50" s="37"/>
      <c r="K50" s="37"/>
      <c r="L50" s="37"/>
      <c r="M50" s="37"/>
      <c r="N50" s="38"/>
      <c r="O50" s="37"/>
      <c r="P50" s="37"/>
      <c r="Q50" s="37"/>
      <c r="R50" s="37"/>
      <c r="S50" s="31"/>
      <c r="T50" s="31"/>
    </row>
    <row r="51" spans="1:20" s="21" customFormat="1" ht="28.5">
      <c r="A51" s="11" t="s">
        <v>10</v>
      </c>
      <c r="B51" s="65" t="s">
        <v>21</v>
      </c>
      <c r="C51" s="50">
        <f>C52</f>
        <v>3369.3</v>
      </c>
      <c r="D51" s="50">
        <f>D52</f>
        <v>3594.8</v>
      </c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37"/>
      <c r="P51" s="37"/>
      <c r="Q51" s="37"/>
      <c r="R51" s="37"/>
      <c r="S51" s="31">
        <f>S52</f>
        <v>3369.3</v>
      </c>
      <c r="T51" s="31">
        <f>T52</f>
        <v>3594.8</v>
      </c>
    </row>
    <row r="52" spans="1:20" s="21" customFormat="1" ht="15">
      <c r="A52" s="1" t="s">
        <v>46</v>
      </c>
      <c r="B52" s="67" t="s">
        <v>47</v>
      </c>
      <c r="C52" s="51">
        <f>C53</f>
        <v>3369.3</v>
      </c>
      <c r="D52" s="51">
        <f>D53</f>
        <v>3594.8</v>
      </c>
      <c r="E52" s="36"/>
      <c r="F52" s="37"/>
      <c r="G52" s="37"/>
      <c r="H52" s="37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4">
        <f>S53</f>
        <v>3369.3</v>
      </c>
      <c r="T52" s="34">
        <f>T53</f>
        <v>3594.8</v>
      </c>
    </row>
    <row r="53" spans="1:20" ht="30">
      <c r="A53" s="1" t="s">
        <v>33</v>
      </c>
      <c r="B53" s="67" t="s">
        <v>11</v>
      </c>
      <c r="C53" s="51">
        <v>3369.3</v>
      </c>
      <c r="D53" s="51">
        <v>3594.8</v>
      </c>
      <c r="I53" s="35">
        <v>500</v>
      </c>
      <c r="N53" s="29">
        <v>500</v>
      </c>
      <c r="P53" s="26">
        <v>1000</v>
      </c>
      <c r="S53" s="33">
        <v>3369.3</v>
      </c>
      <c r="T53" s="33">
        <v>3594.8</v>
      </c>
    </row>
    <row r="54" spans="1:20" ht="15" hidden="1">
      <c r="A54" s="1"/>
      <c r="B54" s="67"/>
      <c r="C54" s="51"/>
      <c r="D54" s="51"/>
      <c r="S54" s="33"/>
      <c r="T54" s="33"/>
    </row>
    <row r="55" spans="1:20" ht="14.25">
      <c r="A55" s="11" t="s">
        <v>15</v>
      </c>
      <c r="B55" s="65" t="s">
        <v>22</v>
      </c>
      <c r="C55" s="50">
        <f>C56+C58</f>
        <v>4243.9</v>
      </c>
      <c r="D55" s="50">
        <f>D56+D58</f>
        <v>4417.9</v>
      </c>
      <c r="S55" s="31">
        <f>S56+S58</f>
        <v>4243.9</v>
      </c>
      <c r="T55" s="31">
        <f>T56+T58</f>
        <v>4417.9</v>
      </c>
    </row>
    <row r="56" spans="1:20" ht="30" customHeight="1">
      <c r="A56" s="1" t="s">
        <v>48</v>
      </c>
      <c r="B56" s="67" t="s">
        <v>61</v>
      </c>
      <c r="C56" s="51">
        <f>C57</f>
        <v>4243.9</v>
      </c>
      <c r="D56" s="51">
        <f>D57</f>
        <v>4417.9</v>
      </c>
      <c r="S56" s="34">
        <f>S57</f>
        <v>4243.9</v>
      </c>
      <c r="T56" s="34">
        <f>T57</f>
        <v>4417.9</v>
      </c>
    </row>
    <row r="57" spans="1:20" ht="45" customHeight="1">
      <c r="A57" s="1" t="s">
        <v>25</v>
      </c>
      <c r="B57" s="67" t="s">
        <v>182</v>
      </c>
      <c r="C57" s="51">
        <v>4243.9</v>
      </c>
      <c r="D57" s="51">
        <v>4417.9</v>
      </c>
      <c r="S57" s="33">
        <v>4243.9</v>
      </c>
      <c r="T57" s="33">
        <v>4417.9</v>
      </c>
    </row>
    <row r="58" spans="1:20" ht="60" customHeight="1" hidden="1">
      <c r="A58" s="1" t="s">
        <v>49</v>
      </c>
      <c r="B58" s="67" t="s">
        <v>62</v>
      </c>
      <c r="C58" s="51">
        <f>C59</f>
        <v>0</v>
      </c>
      <c r="D58" s="51">
        <f>D59</f>
        <v>0</v>
      </c>
      <c r="S58" s="34">
        <f>S59</f>
        <v>0</v>
      </c>
      <c r="T58" s="34">
        <f>T59</f>
        <v>0</v>
      </c>
    </row>
    <row r="59" spans="1:20" ht="87.75" customHeight="1" hidden="1">
      <c r="A59" s="1" t="s">
        <v>35</v>
      </c>
      <c r="B59" s="67" t="s">
        <v>72</v>
      </c>
      <c r="C59" s="51">
        <v>0</v>
      </c>
      <c r="D59" s="51">
        <v>0</v>
      </c>
      <c r="S59" s="33">
        <v>0</v>
      </c>
      <c r="T59" s="33">
        <v>0</v>
      </c>
    </row>
    <row r="60" spans="1:20" ht="14.25">
      <c r="A60" s="11"/>
      <c r="B60" s="65" t="s">
        <v>38</v>
      </c>
      <c r="C60" s="50">
        <f>C61+C68+C78+C76+C74</f>
        <v>24304.2</v>
      </c>
      <c r="D60" s="50">
        <f>D61+D68+D78+D76+D74</f>
        <v>24306.899999999998</v>
      </c>
      <c r="S60" s="31">
        <f>S61+S68+S78+S76+S74</f>
        <v>24304.2</v>
      </c>
      <c r="T60" s="31">
        <f>T61+T68+T78+T76+T74</f>
        <v>24306.899999999998</v>
      </c>
    </row>
    <row r="61" spans="1:20" ht="31.5" customHeight="1">
      <c r="A61" s="11" t="s">
        <v>29</v>
      </c>
      <c r="B61" s="65" t="s">
        <v>66</v>
      </c>
      <c r="C61" s="50">
        <f>C62+C64+C66</f>
        <v>23154</v>
      </c>
      <c r="D61" s="50">
        <f>D62+D64+D66</f>
        <v>23154</v>
      </c>
      <c r="S61" s="31">
        <f>S62+S64+S66</f>
        <v>23154</v>
      </c>
      <c r="T61" s="31">
        <f>T62+T64+T66</f>
        <v>23154</v>
      </c>
    </row>
    <row r="62" spans="1:20" ht="75.75" customHeight="1">
      <c r="A62" s="1" t="s">
        <v>50</v>
      </c>
      <c r="B62" s="67" t="s">
        <v>132</v>
      </c>
      <c r="C62" s="51">
        <f>C63</f>
        <v>22469</v>
      </c>
      <c r="D62" s="51">
        <f>D63</f>
        <v>22469</v>
      </c>
      <c r="S62" s="34">
        <f>S63</f>
        <v>22469</v>
      </c>
      <c r="T62" s="34">
        <f>T63</f>
        <v>22469</v>
      </c>
    </row>
    <row r="63" spans="1:20" ht="105">
      <c r="A63" s="10" t="s">
        <v>128</v>
      </c>
      <c r="B63" s="25" t="s">
        <v>183</v>
      </c>
      <c r="C63" s="51">
        <v>22469</v>
      </c>
      <c r="D63" s="51">
        <v>22469</v>
      </c>
      <c r="G63" s="26">
        <v>10800</v>
      </c>
      <c r="S63" s="33">
        <v>22469</v>
      </c>
      <c r="T63" s="33">
        <v>22469</v>
      </c>
    </row>
    <row r="64" spans="1:20" ht="90.75" customHeight="1">
      <c r="A64" s="1" t="s">
        <v>102</v>
      </c>
      <c r="B64" s="67" t="s">
        <v>101</v>
      </c>
      <c r="C64" s="51">
        <f>C65</f>
        <v>635</v>
      </c>
      <c r="D64" s="51">
        <f>D65</f>
        <v>635</v>
      </c>
      <c r="S64" s="34">
        <f>S65</f>
        <v>635</v>
      </c>
      <c r="T64" s="34">
        <f>T65</f>
        <v>635</v>
      </c>
    </row>
    <row r="65" spans="1:20" ht="88.5" customHeight="1">
      <c r="A65" s="10" t="s">
        <v>99</v>
      </c>
      <c r="B65" s="25" t="s">
        <v>100</v>
      </c>
      <c r="C65" s="51">
        <v>635</v>
      </c>
      <c r="D65" s="51">
        <v>635</v>
      </c>
      <c r="S65" s="33">
        <v>635</v>
      </c>
      <c r="T65" s="33">
        <v>635</v>
      </c>
    </row>
    <row r="66" spans="1:20" ht="91.5" customHeight="1">
      <c r="A66" s="1" t="s">
        <v>95</v>
      </c>
      <c r="B66" s="67" t="s">
        <v>184</v>
      </c>
      <c r="C66" s="51">
        <f>C67</f>
        <v>50</v>
      </c>
      <c r="D66" s="51">
        <f>D67</f>
        <v>50</v>
      </c>
      <c r="S66" s="33">
        <f>S67</f>
        <v>50</v>
      </c>
      <c r="T66" s="33">
        <f>T67</f>
        <v>50</v>
      </c>
    </row>
    <row r="67" spans="1:20" ht="75" customHeight="1">
      <c r="A67" s="1" t="s">
        <v>96</v>
      </c>
      <c r="B67" s="67" t="s">
        <v>185</v>
      </c>
      <c r="C67" s="51">
        <v>50</v>
      </c>
      <c r="D67" s="51">
        <v>50</v>
      </c>
      <c r="S67" s="33">
        <v>50</v>
      </c>
      <c r="T67" s="33">
        <v>50</v>
      </c>
    </row>
    <row r="68" spans="1:20" ht="15.75" customHeight="1">
      <c r="A68" s="11" t="s">
        <v>12</v>
      </c>
      <c r="B68" s="65" t="s">
        <v>16</v>
      </c>
      <c r="C68" s="50">
        <f>C69</f>
        <v>42.4</v>
      </c>
      <c r="D68" s="50">
        <f>D69</f>
        <v>44.1</v>
      </c>
      <c r="S68" s="31">
        <f>S69</f>
        <v>42.4</v>
      </c>
      <c r="T68" s="31">
        <f>T69</f>
        <v>44.1</v>
      </c>
    </row>
    <row r="69" spans="1:20" ht="16.5" customHeight="1">
      <c r="A69" s="1" t="s">
        <v>36</v>
      </c>
      <c r="B69" s="67" t="s">
        <v>13</v>
      </c>
      <c r="C69" s="51">
        <v>42.4</v>
      </c>
      <c r="D69" s="51">
        <v>44.1</v>
      </c>
      <c r="S69" s="33">
        <v>42.4</v>
      </c>
      <c r="T69" s="33">
        <v>44.1</v>
      </c>
    </row>
    <row r="70" spans="1:20" ht="0.75" customHeight="1" hidden="1">
      <c r="A70" s="9" t="s">
        <v>103</v>
      </c>
      <c r="B70" s="67" t="s">
        <v>104</v>
      </c>
      <c r="C70" s="51"/>
      <c r="D70" s="51"/>
      <c r="S70" s="33"/>
      <c r="T70" s="33"/>
    </row>
    <row r="71" spans="1:20" ht="31.5" customHeight="1" hidden="1">
      <c r="A71" s="9" t="s">
        <v>105</v>
      </c>
      <c r="B71" s="67" t="s">
        <v>106</v>
      </c>
      <c r="C71" s="51"/>
      <c r="D71" s="51"/>
      <c r="S71" s="33"/>
      <c r="T71" s="33"/>
    </row>
    <row r="72" spans="1:20" ht="31.5" customHeight="1" hidden="1">
      <c r="A72" s="9" t="s">
        <v>107</v>
      </c>
      <c r="B72" s="67" t="s">
        <v>108</v>
      </c>
      <c r="C72" s="51"/>
      <c r="D72" s="51"/>
      <c r="S72" s="33"/>
      <c r="T72" s="33"/>
    </row>
    <row r="73" spans="1:20" ht="31.5" customHeight="1" hidden="1">
      <c r="A73" s="9" t="s">
        <v>109</v>
      </c>
      <c r="B73" s="67" t="s">
        <v>110</v>
      </c>
      <c r="C73" s="51"/>
      <c r="D73" s="51"/>
      <c r="S73" s="33"/>
      <c r="T73" s="33"/>
    </row>
    <row r="74" spans="1:20" ht="29.25" customHeight="1">
      <c r="A74" s="11" t="s">
        <v>94</v>
      </c>
      <c r="B74" s="65" t="s">
        <v>215</v>
      </c>
      <c r="C74" s="50">
        <f>C75</f>
        <v>31</v>
      </c>
      <c r="D74" s="50">
        <f>D75</f>
        <v>32</v>
      </c>
      <c r="S74" s="31">
        <f>S75</f>
        <v>31</v>
      </c>
      <c r="T74" s="31">
        <f>T75</f>
        <v>32</v>
      </c>
    </row>
    <row r="75" spans="1:20" ht="29.25" customHeight="1">
      <c r="A75" s="9" t="s">
        <v>111</v>
      </c>
      <c r="B75" s="67" t="s">
        <v>112</v>
      </c>
      <c r="C75" s="51">
        <v>31</v>
      </c>
      <c r="D75" s="51">
        <v>32</v>
      </c>
      <c r="S75" s="33">
        <v>31</v>
      </c>
      <c r="T75" s="33">
        <v>32</v>
      </c>
    </row>
    <row r="76" spans="1:20" ht="28.5" customHeight="1">
      <c r="A76" s="11" t="s">
        <v>54</v>
      </c>
      <c r="B76" s="65" t="s">
        <v>55</v>
      </c>
      <c r="C76" s="50">
        <f>C77</f>
        <v>450</v>
      </c>
      <c r="D76" s="50">
        <f>D77</f>
        <v>450</v>
      </c>
      <c r="S76" s="31">
        <f>S77</f>
        <v>450</v>
      </c>
      <c r="T76" s="31">
        <f>T77</f>
        <v>450</v>
      </c>
    </row>
    <row r="77" spans="1:20" ht="75">
      <c r="A77" s="9" t="s">
        <v>129</v>
      </c>
      <c r="B77" s="67" t="s">
        <v>186</v>
      </c>
      <c r="C77" s="51">
        <v>450</v>
      </c>
      <c r="D77" s="51">
        <v>450</v>
      </c>
      <c r="S77" s="33">
        <v>450</v>
      </c>
      <c r="T77" s="33">
        <v>450</v>
      </c>
    </row>
    <row r="78" spans="1:226" s="22" customFormat="1" ht="14.25">
      <c r="A78" s="11" t="s">
        <v>23</v>
      </c>
      <c r="B78" s="65" t="s">
        <v>24</v>
      </c>
      <c r="C78" s="50">
        <v>626.8</v>
      </c>
      <c r="D78" s="50">
        <v>626.8</v>
      </c>
      <c r="E78" s="36"/>
      <c r="F78" s="36"/>
      <c r="G78" s="36"/>
      <c r="H78" s="36"/>
      <c r="I78" s="36"/>
      <c r="J78" s="36"/>
      <c r="K78" s="36"/>
      <c r="L78" s="36"/>
      <c r="M78" s="36"/>
      <c r="N78" s="39"/>
      <c r="O78" s="36"/>
      <c r="P78" s="36"/>
      <c r="Q78" s="36"/>
      <c r="R78" s="36"/>
      <c r="S78" s="31">
        <v>626.8</v>
      </c>
      <c r="T78" s="31">
        <v>626.8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</row>
    <row r="79" spans="1:20" s="23" customFormat="1" ht="0.75" customHeight="1" hidden="1">
      <c r="A79" s="1" t="s">
        <v>114</v>
      </c>
      <c r="B79" s="67" t="s">
        <v>115</v>
      </c>
      <c r="C79" s="62"/>
      <c r="D79" s="62"/>
      <c r="E79" s="40"/>
      <c r="F79" s="40"/>
      <c r="G79" s="40"/>
      <c r="H79" s="40"/>
      <c r="I79" s="40"/>
      <c r="J79" s="40"/>
      <c r="K79" s="40"/>
      <c r="L79" s="40"/>
      <c r="M79" s="40"/>
      <c r="N79" s="41"/>
      <c r="O79" s="40"/>
      <c r="P79" s="40"/>
      <c r="Q79" s="40"/>
      <c r="R79" s="40"/>
      <c r="S79" s="40"/>
      <c r="T79" s="40"/>
    </row>
    <row r="80" spans="1:20" s="20" customFormat="1" ht="33" customHeight="1" hidden="1">
      <c r="A80" s="1" t="s">
        <v>113</v>
      </c>
      <c r="B80" s="67" t="s">
        <v>216</v>
      </c>
      <c r="C80" s="62"/>
      <c r="D80" s="62"/>
      <c r="E80" s="36"/>
      <c r="F80" s="36"/>
      <c r="G80" s="36"/>
      <c r="H80" s="36"/>
      <c r="I80" s="36"/>
      <c r="J80" s="36"/>
      <c r="K80" s="36"/>
      <c r="L80" s="36"/>
      <c r="M80" s="36"/>
      <c r="N80" s="39"/>
      <c r="O80" s="36"/>
      <c r="P80" s="36"/>
      <c r="Q80" s="36"/>
      <c r="R80" s="36"/>
      <c r="S80" s="36"/>
      <c r="T80" s="36"/>
    </row>
    <row r="81" spans="1:20" s="20" customFormat="1" ht="75" customHeight="1" hidden="1">
      <c r="A81" s="1" t="s">
        <v>124</v>
      </c>
      <c r="B81" s="67" t="s">
        <v>125</v>
      </c>
      <c r="C81" s="62"/>
      <c r="D81" s="62"/>
      <c r="E81" s="36"/>
      <c r="F81" s="36"/>
      <c r="G81" s="36"/>
      <c r="H81" s="36"/>
      <c r="I81" s="36"/>
      <c r="J81" s="36"/>
      <c r="K81" s="36"/>
      <c r="L81" s="36"/>
      <c r="M81" s="36"/>
      <c r="N81" s="39"/>
      <c r="O81" s="36"/>
      <c r="P81" s="36"/>
      <c r="Q81" s="36"/>
      <c r="R81" s="36"/>
      <c r="S81" s="36"/>
      <c r="T81" s="36"/>
    </row>
    <row r="82" spans="1:20" s="20" customFormat="1" ht="30" hidden="1">
      <c r="A82" s="1" t="s">
        <v>126</v>
      </c>
      <c r="B82" s="67" t="s">
        <v>131</v>
      </c>
      <c r="C82" s="62"/>
      <c r="D82" s="62"/>
      <c r="E82" s="36"/>
      <c r="F82" s="36"/>
      <c r="G82" s="36"/>
      <c r="H82" s="36"/>
      <c r="I82" s="36"/>
      <c r="J82" s="36"/>
      <c r="K82" s="36"/>
      <c r="L82" s="36"/>
      <c r="M82" s="36"/>
      <c r="N82" s="39"/>
      <c r="O82" s="36"/>
      <c r="P82" s="36"/>
      <c r="Q82" s="36"/>
      <c r="R82" s="36"/>
      <c r="S82" s="36"/>
      <c r="T82" s="36"/>
    </row>
    <row r="83" spans="1:20" s="20" customFormat="1" ht="75" hidden="1">
      <c r="A83" s="1" t="s">
        <v>127</v>
      </c>
      <c r="B83" s="67" t="s">
        <v>130</v>
      </c>
      <c r="C83" s="62"/>
      <c r="D83" s="62"/>
      <c r="E83" s="36"/>
      <c r="F83" s="36"/>
      <c r="G83" s="36"/>
      <c r="H83" s="36"/>
      <c r="I83" s="36"/>
      <c r="J83" s="36"/>
      <c r="K83" s="36"/>
      <c r="L83" s="36"/>
      <c r="M83" s="36"/>
      <c r="N83" s="39"/>
      <c r="O83" s="36"/>
      <c r="P83" s="36"/>
      <c r="Q83" s="36"/>
      <c r="R83" s="36"/>
      <c r="S83" s="36"/>
      <c r="T83" s="36"/>
    </row>
    <row r="84" spans="1:4" ht="30" hidden="1">
      <c r="A84" s="1" t="s">
        <v>34</v>
      </c>
      <c r="B84" s="67" t="s">
        <v>63</v>
      </c>
      <c r="C84" s="53"/>
      <c r="D84" s="53"/>
    </row>
    <row r="85" spans="1:4" ht="45" hidden="1">
      <c r="A85" s="1" t="s">
        <v>39</v>
      </c>
      <c r="B85" s="67" t="s">
        <v>64</v>
      </c>
      <c r="C85" s="53"/>
      <c r="D85" s="53"/>
    </row>
    <row r="86" spans="1:4" ht="1.5" customHeight="1" hidden="1">
      <c r="A86" s="1"/>
      <c r="B86" s="67"/>
      <c r="C86" s="53"/>
      <c r="D86" s="53"/>
    </row>
    <row r="87" spans="1:4" ht="15" hidden="1">
      <c r="A87" s="1"/>
      <c r="B87" s="67"/>
      <c r="C87" s="53"/>
      <c r="D87" s="53"/>
    </row>
    <row r="88" spans="1:20" ht="14.25">
      <c r="A88" s="11" t="s">
        <v>40</v>
      </c>
      <c r="B88" s="65" t="s">
        <v>42</v>
      </c>
      <c r="C88" s="50">
        <f>C89+C164+C165</f>
        <v>586468.6389899999</v>
      </c>
      <c r="D88" s="50">
        <f>D89+D164+D165</f>
        <v>502758.6010099999</v>
      </c>
      <c r="E88" s="57">
        <f>E89+E164</f>
        <v>425198.1999999999</v>
      </c>
      <c r="F88" s="31">
        <f>F89+F164</f>
        <v>430680.5999999999</v>
      </c>
      <c r="S88" s="31">
        <f>S89+S164+S165</f>
        <v>522216.9482</v>
      </c>
      <c r="T88" s="31">
        <f>T89+T164+T165</f>
        <v>507613.63579999993</v>
      </c>
    </row>
    <row r="89" spans="1:20" ht="30.75" customHeight="1">
      <c r="A89" s="11" t="s">
        <v>41</v>
      </c>
      <c r="B89" s="65" t="s">
        <v>187</v>
      </c>
      <c r="C89" s="50">
        <f>C90+C130+C94+C158</f>
        <v>586468.6389899999</v>
      </c>
      <c r="D89" s="50">
        <f>D90+D130+D94+D158</f>
        <v>502758.6010099999</v>
      </c>
      <c r="E89" s="57">
        <f>E90+E130+E94+E158</f>
        <v>425198.1999999999</v>
      </c>
      <c r="F89" s="31">
        <f>F90+F130+F94+F158</f>
        <v>430680.5999999999</v>
      </c>
      <c r="S89" s="31">
        <f>S90+S130+S94+S158</f>
        <v>522216.9482</v>
      </c>
      <c r="T89" s="31">
        <f>T90+T130+T94+T158</f>
        <v>507613.63579999993</v>
      </c>
    </row>
    <row r="90" spans="1:20" ht="28.5">
      <c r="A90" s="11" t="s">
        <v>133</v>
      </c>
      <c r="B90" s="65" t="s">
        <v>120</v>
      </c>
      <c r="C90" s="50">
        <f>C91+C92+C93</f>
        <v>132024</v>
      </c>
      <c r="D90" s="50">
        <f>D91+D92+D93</f>
        <v>132024</v>
      </c>
      <c r="E90" s="57">
        <f>E91+E92</f>
        <v>135383</v>
      </c>
      <c r="F90" s="31">
        <f>F91+F92</f>
        <v>135383</v>
      </c>
      <c r="S90" s="31">
        <f>S91+S92+S93</f>
        <v>132024</v>
      </c>
      <c r="T90" s="31">
        <f>T91+T92+T93</f>
        <v>132024</v>
      </c>
    </row>
    <row r="91" spans="1:20" ht="47.25" customHeight="1">
      <c r="A91" s="1" t="s">
        <v>134</v>
      </c>
      <c r="B91" s="67" t="s">
        <v>154</v>
      </c>
      <c r="C91" s="53">
        <v>132024</v>
      </c>
      <c r="D91" s="53">
        <v>132024</v>
      </c>
      <c r="E91" s="28">
        <v>135383</v>
      </c>
      <c r="F91" s="26">
        <v>135383</v>
      </c>
      <c r="S91" s="26">
        <v>132024</v>
      </c>
      <c r="T91" s="26">
        <v>132024</v>
      </c>
    </row>
    <row r="92" spans="1:20" ht="0" customHeight="1" hidden="1">
      <c r="A92" s="1" t="s">
        <v>192</v>
      </c>
      <c r="B92" s="67" t="s">
        <v>191</v>
      </c>
      <c r="C92" s="53"/>
      <c r="D92" s="53"/>
      <c r="E92" s="58"/>
      <c r="F92" s="42"/>
      <c r="G92" s="42"/>
      <c r="H92" s="42"/>
      <c r="I92" s="42">
        <v>10000</v>
      </c>
      <c r="J92" s="42"/>
      <c r="K92" s="42"/>
      <c r="L92" s="42"/>
      <c r="M92" s="42"/>
      <c r="N92" s="47">
        <v>10000</v>
      </c>
      <c r="O92" s="42"/>
      <c r="P92" s="42"/>
      <c r="Q92" s="42"/>
      <c r="R92" s="42"/>
      <c r="S92" s="42"/>
      <c r="T92" s="42"/>
    </row>
    <row r="93" spans="1:20" ht="29.25" customHeight="1" hidden="1">
      <c r="A93" s="27" t="s">
        <v>205</v>
      </c>
      <c r="B93" s="69" t="s">
        <v>204</v>
      </c>
      <c r="C93" s="53"/>
      <c r="D93" s="53"/>
      <c r="E93" s="58"/>
      <c r="F93" s="42"/>
      <c r="G93" s="42"/>
      <c r="H93" s="42"/>
      <c r="I93" s="42"/>
      <c r="J93" s="42"/>
      <c r="K93" s="42"/>
      <c r="L93" s="42"/>
      <c r="M93" s="42"/>
      <c r="N93" s="47"/>
      <c r="O93" s="42"/>
      <c r="P93" s="42">
        <v>2110</v>
      </c>
      <c r="Q93" s="42"/>
      <c r="R93" s="42"/>
      <c r="S93" s="42"/>
      <c r="T93" s="42"/>
    </row>
    <row r="94" spans="1:20" ht="30" customHeight="1">
      <c r="A94" s="11" t="s">
        <v>135</v>
      </c>
      <c r="B94" s="65" t="s">
        <v>188</v>
      </c>
      <c r="C94" s="50">
        <f>C95+C99+C100+C101+C103+C107+C109+C111+C125+C98+C97+C108+C96</f>
        <v>128554.33899</v>
      </c>
      <c r="D94" s="50">
        <f>D95+D99+D100+D101+D103+D107+D109+D111+D125+D98+D97</f>
        <v>44437.60101</v>
      </c>
      <c r="E94" s="59">
        <f>E111+E100+E109+E118+E95+E121+E122+E123+E115+E114+E113+E15+E112+E124+E125+E126+E101+E106+E107</f>
        <v>12926.6</v>
      </c>
      <c r="F94" s="46">
        <f>F111+F100+F109+F118+F95+F121+F122+F123+F115+F114+F113+F15+F112+F124+F125+F126+F101+F106+F107</f>
        <v>10998.199999999999</v>
      </c>
      <c r="S94" s="46">
        <f>S111+S100+S109+S118+S95+S121+S122+S123+S115+S114+S113+S15+S112+S124+S125+S126+S106+S107+S110</f>
        <v>62480.700000000004</v>
      </c>
      <c r="T94" s="46">
        <f>T111+T100+T109+T118+T95+T121+T122+T123+T115+T114+T113+T15+T112+T124+T125+T126+T106+T107+T110</f>
        <v>44476.8</v>
      </c>
    </row>
    <row r="95" spans="1:22" ht="58.5" customHeight="1">
      <c r="A95" s="1" t="s">
        <v>137</v>
      </c>
      <c r="B95" s="67" t="s">
        <v>157</v>
      </c>
      <c r="C95" s="53">
        <v>2179.89899</v>
      </c>
      <c r="D95" s="53">
        <v>2463.10101</v>
      </c>
      <c r="E95" s="28">
        <v>177.2</v>
      </c>
      <c r="F95" s="26">
        <v>177.2</v>
      </c>
      <c r="S95" s="26">
        <v>18402.3</v>
      </c>
      <c r="T95" s="26">
        <v>18958.3</v>
      </c>
      <c r="U95" s="5">
        <v>-0.00101</v>
      </c>
      <c r="V95" s="5">
        <v>0.00101</v>
      </c>
    </row>
    <row r="96" spans="1:24" ht="58.5" customHeight="1">
      <c r="A96" s="19" t="s">
        <v>171</v>
      </c>
      <c r="B96" s="67" t="s">
        <v>172</v>
      </c>
      <c r="C96" s="53">
        <v>38756.36</v>
      </c>
      <c r="D96" s="53"/>
      <c r="X96" s="5">
        <v>38756.36</v>
      </c>
    </row>
    <row r="97" spans="1:4" ht="74.25" customHeight="1">
      <c r="A97" s="19" t="s">
        <v>153</v>
      </c>
      <c r="B97" s="67" t="s">
        <v>234</v>
      </c>
      <c r="C97" s="53">
        <v>445.5</v>
      </c>
      <c r="D97" s="53"/>
    </row>
    <row r="98" spans="1:4" ht="73.5" customHeight="1">
      <c r="A98" s="19" t="s">
        <v>155</v>
      </c>
      <c r="B98" s="67" t="s">
        <v>156</v>
      </c>
      <c r="C98" s="53">
        <v>18402.3</v>
      </c>
      <c r="D98" s="53">
        <v>18919.1</v>
      </c>
    </row>
    <row r="99" spans="1:4" ht="58.5" customHeight="1">
      <c r="A99" s="1" t="s">
        <v>164</v>
      </c>
      <c r="B99" s="70" t="s">
        <v>165</v>
      </c>
      <c r="C99" s="53">
        <v>707.1</v>
      </c>
      <c r="D99" s="53">
        <v>1010.1</v>
      </c>
    </row>
    <row r="100" spans="1:20" ht="45">
      <c r="A100" s="18" t="s">
        <v>147</v>
      </c>
      <c r="B100" s="71" t="s">
        <v>146</v>
      </c>
      <c r="C100" s="51">
        <v>11479.2</v>
      </c>
      <c r="D100" s="51">
        <v>12336.9</v>
      </c>
      <c r="I100" s="26">
        <v>1469</v>
      </c>
      <c r="J100" s="26">
        <v>59315.06027</v>
      </c>
      <c r="N100" s="29">
        <f>I100+J100</f>
        <v>60784.06027</v>
      </c>
      <c r="S100" s="33">
        <f>S101+S103+S104</f>
        <v>25051.5</v>
      </c>
      <c r="T100" s="33">
        <f>T101+T103+T104</f>
        <v>3473</v>
      </c>
    </row>
    <row r="101" spans="1:20" ht="33" customHeight="1">
      <c r="A101" s="16" t="s">
        <v>214</v>
      </c>
      <c r="B101" s="71" t="s">
        <v>217</v>
      </c>
      <c r="C101" s="80">
        <v>12942.1</v>
      </c>
      <c r="D101" s="53">
        <v>0</v>
      </c>
      <c r="S101" s="26">
        <v>12942.1</v>
      </c>
      <c r="T101" s="26">
        <v>0</v>
      </c>
    </row>
    <row r="102" spans="1:4" ht="0" customHeight="1" hidden="1">
      <c r="A102" s="9" t="s">
        <v>152</v>
      </c>
      <c r="B102" s="67" t="s">
        <v>218</v>
      </c>
      <c r="C102" s="53"/>
      <c r="D102" s="53"/>
    </row>
    <row r="103" spans="1:20" ht="30" customHeight="1">
      <c r="A103" s="9" t="s">
        <v>152</v>
      </c>
      <c r="B103" s="67" t="s">
        <v>233</v>
      </c>
      <c r="C103" s="53">
        <f>C106</f>
        <v>174.8</v>
      </c>
      <c r="D103" s="53">
        <f>D106</f>
        <v>174.8</v>
      </c>
      <c r="S103" s="26">
        <v>3473</v>
      </c>
      <c r="T103" s="26">
        <v>3473</v>
      </c>
    </row>
    <row r="104" spans="1:20" ht="0" customHeight="1" hidden="1">
      <c r="A104" s="17"/>
      <c r="B104" s="67"/>
      <c r="C104" s="53"/>
      <c r="D104" s="53">
        <v>0</v>
      </c>
      <c r="S104" s="26">
        <v>8636.4</v>
      </c>
      <c r="T104" s="26">
        <v>0</v>
      </c>
    </row>
    <row r="105" spans="1:4" ht="45" customHeight="1" hidden="1">
      <c r="A105" s="1"/>
      <c r="B105" s="72" t="s">
        <v>219</v>
      </c>
      <c r="C105" s="53"/>
      <c r="D105" s="53">
        <v>0</v>
      </c>
    </row>
    <row r="106" spans="1:20" ht="42" customHeight="1" hidden="1">
      <c r="A106" s="1"/>
      <c r="B106" s="72" t="s">
        <v>220</v>
      </c>
      <c r="C106" s="53">
        <v>174.8</v>
      </c>
      <c r="D106" s="53">
        <v>174.8</v>
      </c>
      <c r="E106" s="28">
        <v>1386</v>
      </c>
      <c r="F106" s="26">
        <v>0</v>
      </c>
      <c r="S106" s="26">
        <v>445.5</v>
      </c>
      <c r="T106" s="26">
        <v>0</v>
      </c>
    </row>
    <row r="107" spans="1:7" ht="45" customHeight="1">
      <c r="A107" s="18" t="s">
        <v>145</v>
      </c>
      <c r="B107" s="71" t="s">
        <v>158</v>
      </c>
      <c r="C107" s="53">
        <v>4040.4</v>
      </c>
      <c r="D107" s="53">
        <v>6060.6</v>
      </c>
      <c r="G107" s="26">
        <v>1825.4</v>
      </c>
    </row>
    <row r="108" spans="1:25" ht="45" customHeight="1">
      <c r="A108" s="18" t="s">
        <v>237</v>
      </c>
      <c r="B108" s="71" t="s">
        <v>238</v>
      </c>
      <c r="C108" s="81">
        <v>35953.68</v>
      </c>
      <c r="D108" s="82">
        <v>0</v>
      </c>
      <c r="X108" s="5">
        <v>1958.48</v>
      </c>
      <c r="Y108" s="5" t="s">
        <v>243</v>
      </c>
    </row>
    <row r="109" spans="1:21" ht="25.5" customHeight="1" hidden="1">
      <c r="A109" s="16" t="s">
        <v>221</v>
      </c>
      <c r="B109" s="71" t="s">
        <v>222</v>
      </c>
      <c r="C109" s="53">
        <v>0</v>
      </c>
      <c r="D109" s="53">
        <v>0</v>
      </c>
      <c r="E109" s="28">
        <v>3672</v>
      </c>
      <c r="F109" s="26">
        <v>3672</v>
      </c>
      <c r="I109" s="26">
        <v>-0.01414</v>
      </c>
      <c r="N109" s="29">
        <v>-0.01414</v>
      </c>
      <c r="S109" s="26">
        <v>2179.9</v>
      </c>
      <c r="T109" s="26">
        <v>2463.1</v>
      </c>
      <c r="U109" s="5">
        <v>-8636.4</v>
      </c>
    </row>
    <row r="110" spans="1:4" ht="31.5" customHeight="1" hidden="1">
      <c r="A110" s="1" t="s">
        <v>163</v>
      </c>
      <c r="B110" s="67" t="s">
        <v>162</v>
      </c>
      <c r="C110" s="53"/>
      <c r="D110" s="53"/>
    </row>
    <row r="111" spans="1:20" ht="15">
      <c r="A111" s="1" t="s">
        <v>136</v>
      </c>
      <c r="B111" s="67" t="s">
        <v>90</v>
      </c>
      <c r="C111" s="53">
        <f>C112+C113+C114</f>
        <v>3473</v>
      </c>
      <c r="D111" s="53">
        <f>D112+D113+D114</f>
        <v>3473</v>
      </c>
      <c r="E111" s="28">
        <v>606.1</v>
      </c>
      <c r="S111" s="26">
        <v>707.1</v>
      </c>
      <c r="T111" s="26">
        <v>1010.1</v>
      </c>
    </row>
    <row r="112" spans="1:14" ht="0" customHeight="1" hidden="1">
      <c r="A112" s="16"/>
      <c r="B112" s="67" t="s">
        <v>207</v>
      </c>
      <c r="C112" s="53"/>
      <c r="D112" s="53"/>
      <c r="I112" s="26">
        <v>2039.92</v>
      </c>
      <c r="N112" s="29">
        <f>I112+J112</f>
        <v>2039.92</v>
      </c>
    </row>
    <row r="113" spans="1:20" ht="30" hidden="1">
      <c r="A113" s="16"/>
      <c r="B113" s="67" t="s">
        <v>209</v>
      </c>
      <c r="C113" s="53"/>
      <c r="D113" s="53"/>
      <c r="E113" s="28">
        <v>4040.4</v>
      </c>
      <c r="F113" s="26">
        <v>4040.4</v>
      </c>
      <c r="I113" s="26">
        <v>0.00404</v>
      </c>
      <c r="N113" s="29">
        <f aca="true" t="shared" si="0" ref="N113:N164">I113+J113</f>
        <v>0.00404</v>
      </c>
      <c r="S113" s="26">
        <v>4040.4</v>
      </c>
      <c r="T113" s="26">
        <v>6060.6</v>
      </c>
    </row>
    <row r="114" spans="1:20" ht="84.75" customHeight="1" hidden="1">
      <c r="A114" s="16"/>
      <c r="B114" s="67" t="s">
        <v>208</v>
      </c>
      <c r="C114" s="53">
        <v>3473</v>
      </c>
      <c r="D114" s="53">
        <v>3473</v>
      </c>
      <c r="E114" s="28">
        <v>3044.9</v>
      </c>
      <c r="F114" s="26">
        <v>3108.6</v>
      </c>
      <c r="I114" s="26">
        <v>378.88624</v>
      </c>
      <c r="N114" s="29">
        <f t="shared" si="0"/>
        <v>378.88624</v>
      </c>
      <c r="S114" s="26">
        <v>11479.2</v>
      </c>
      <c r="T114" s="26">
        <v>12336.9</v>
      </c>
    </row>
    <row r="115" spans="1:17" ht="0" customHeight="1" hidden="1">
      <c r="A115" s="16"/>
      <c r="B115" s="67" t="s">
        <v>210</v>
      </c>
      <c r="C115" s="53"/>
      <c r="D115" s="53"/>
      <c r="I115" s="26">
        <v>-0.09</v>
      </c>
      <c r="J115" s="26">
        <f>J116+J117</f>
        <v>798</v>
      </c>
      <c r="K115" s="26">
        <f>K117</f>
        <v>-41971.39</v>
      </c>
      <c r="N115" s="29">
        <f>I115+J115+K115</f>
        <v>-41173.479999999996</v>
      </c>
      <c r="P115" s="26">
        <v>829.55</v>
      </c>
      <c r="Q115" s="26">
        <v>-4207.38193</v>
      </c>
    </row>
    <row r="116" spans="1:14" ht="0" customHeight="1" hidden="1">
      <c r="A116" s="73" t="s">
        <v>155</v>
      </c>
      <c r="B116" s="74" t="s">
        <v>156</v>
      </c>
      <c r="C116" s="53"/>
      <c r="D116" s="53"/>
      <c r="J116" s="26">
        <v>798</v>
      </c>
      <c r="N116" s="29">
        <f t="shared" si="0"/>
        <v>798</v>
      </c>
    </row>
    <row r="117" spans="1:14" ht="0.75" customHeight="1" hidden="1">
      <c r="A117" s="1"/>
      <c r="B117" s="67" t="s">
        <v>117</v>
      </c>
      <c r="C117" s="53"/>
      <c r="D117" s="53"/>
      <c r="K117" s="26">
        <v>-41971.39</v>
      </c>
      <c r="N117" s="29">
        <f t="shared" si="0"/>
        <v>0</v>
      </c>
    </row>
    <row r="118" spans="1:16" ht="20.25" customHeight="1" hidden="1">
      <c r="A118" s="1"/>
      <c r="B118" s="67" t="s">
        <v>118</v>
      </c>
      <c r="C118" s="53"/>
      <c r="D118" s="53"/>
      <c r="K118" s="26">
        <v>41971.39</v>
      </c>
      <c r="N118" s="29">
        <f>I118+J118+K118</f>
        <v>41971.39</v>
      </c>
      <c r="P118" s="26">
        <v>-1229.28717</v>
      </c>
    </row>
    <row r="119" spans="1:14" ht="21" customHeight="1" hidden="1">
      <c r="A119" s="1" t="s">
        <v>136</v>
      </c>
      <c r="B119" s="67" t="s">
        <v>90</v>
      </c>
      <c r="C119" s="53"/>
      <c r="D119" s="53"/>
      <c r="N119" s="29">
        <f t="shared" si="0"/>
        <v>0</v>
      </c>
    </row>
    <row r="120" spans="1:14" ht="24" customHeight="1" hidden="1">
      <c r="A120" s="16"/>
      <c r="B120" s="67" t="s">
        <v>207</v>
      </c>
      <c r="C120" s="53"/>
      <c r="D120" s="53"/>
      <c r="N120" s="29">
        <f t="shared" si="0"/>
        <v>0</v>
      </c>
    </row>
    <row r="121" spans="1:14" ht="9" customHeight="1" hidden="1">
      <c r="A121" s="16"/>
      <c r="B121" s="67" t="s">
        <v>209</v>
      </c>
      <c r="C121" s="53"/>
      <c r="D121" s="53"/>
      <c r="N121" s="29">
        <f t="shared" si="0"/>
        <v>0</v>
      </c>
    </row>
    <row r="122" spans="1:14" ht="3" customHeight="1" hidden="1">
      <c r="A122" s="16"/>
      <c r="B122" s="67" t="s">
        <v>208</v>
      </c>
      <c r="C122" s="53"/>
      <c r="D122" s="53"/>
      <c r="N122" s="29">
        <f t="shared" si="0"/>
        <v>0</v>
      </c>
    </row>
    <row r="123" spans="1:14" ht="24" customHeight="1" hidden="1">
      <c r="A123" s="16"/>
      <c r="B123" s="67" t="s">
        <v>210</v>
      </c>
      <c r="C123" s="53"/>
      <c r="D123" s="53"/>
      <c r="N123" s="29">
        <f t="shared" si="0"/>
        <v>0</v>
      </c>
    </row>
    <row r="124" spans="1:14" ht="33" customHeight="1" hidden="1">
      <c r="A124" s="16" t="s">
        <v>214</v>
      </c>
      <c r="B124" s="75" t="s">
        <v>217</v>
      </c>
      <c r="C124" s="53"/>
      <c r="D124" s="53"/>
      <c r="N124" s="29">
        <f t="shared" si="0"/>
        <v>0</v>
      </c>
    </row>
    <row r="125" spans="1:20" ht="45" customHeight="1" hidden="1">
      <c r="A125" s="16" t="s">
        <v>221</v>
      </c>
      <c r="B125" s="71" t="s">
        <v>222</v>
      </c>
      <c r="C125" s="53"/>
      <c r="D125" s="53"/>
      <c r="I125" s="26">
        <v>0.6</v>
      </c>
      <c r="N125" s="29">
        <f t="shared" si="0"/>
        <v>0.6</v>
      </c>
      <c r="S125" s="26">
        <v>174.8</v>
      </c>
      <c r="T125" s="26">
        <v>174.8</v>
      </c>
    </row>
    <row r="126" spans="1:14" ht="28.5" customHeight="1" hidden="1">
      <c r="A126" s="16" t="s">
        <v>153</v>
      </c>
      <c r="B126" s="67" t="s">
        <v>159</v>
      </c>
      <c r="C126" s="53"/>
      <c r="D126" s="53"/>
      <c r="N126" s="29">
        <f t="shared" si="0"/>
        <v>0</v>
      </c>
    </row>
    <row r="127" spans="1:14" ht="0" customHeight="1" hidden="1">
      <c r="A127" s="9" t="s">
        <v>161</v>
      </c>
      <c r="B127" s="67" t="s">
        <v>160</v>
      </c>
      <c r="C127" s="53"/>
      <c r="D127" s="53"/>
      <c r="N127" s="29">
        <f t="shared" si="0"/>
        <v>0</v>
      </c>
    </row>
    <row r="128" spans="1:14" ht="33" customHeight="1" hidden="1">
      <c r="A128" s="1" t="s">
        <v>137</v>
      </c>
      <c r="B128" s="67" t="s">
        <v>157</v>
      </c>
      <c r="C128" s="53"/>
      <c r="D128" s="53"/>
      <c r="N128" s="29">
        <f t="shared" si="0"/>
        <v>0</v>
      </c>
    </row>
    <row r="129" spans="1:14" ht="26.25" customHeight="1" hidden="1">
      <c r="A129" s="1" t="s">
        <v>171</v>
      </c>
      <c r="B129" s="70" t="s">
        <v>172</v>
      </c>
      <c r="C129" s="53"/>
      <c r="D129" s="53"/>
      <c r="N129" s="29">
        <f t="shared" si="0"/>
        <v>0</v>
      </c>
    </row>
    <row r="130" spans="1:20" ht="28.5">
      <c r="A130" s="11" t="s">
        <v>138</v>
      </c>
      <c r="B130" s="65" t="s">
        <v>121</v>
      </c>
      <c r="C130" s="50">
        <f>C132+C134+C151+C154+C155+C156</f>
        <v>305848.6</v>
      </c>
      <c r="D130" s="50">
        <f>D132+D134+D151+D154+D155+D156</f>
        <v>306183.69999999995</v>
      </c>
      <c r="E130" s="57">
        <f>E132+E134+E151+E154+E155+E157</f>
        <v>275935.99999999994</v>
      </c>
      <c r="F130" s="31">
        <f>F132+F134+F151+F154+F155+F157</f>
        <v>283346.79999999993</v>
      </c>
      <c r="N130" s="29">
        <f t="shared" si="0"/>
        <v>0</v>
      </c>
      <c r="S130" s="31">
        <f>S132+S134+S151+S154+S155+S156</f>
        <v>305848.6</v>
      </c>
      <c r="T130" s="31">
        <f>T132+T134+T151+T154+T155+T156</f>
        <v>306183.69999999995</v>
      </c>
    </row>
    <row r="131" spans="1:20" ht="45" hidden="1">
      <c r="A131" s="1" t="s">
        <v>76</v>
      </c>
      <c r="B131" s="67" t="s">
        <v>77</v>
      </c>
      <c r="C131" s="51">
        <v>0</v>
      </c>
      <c r="D131" s="51">
        <v>0</v>
      </c>
      <c r="E131" s="60">
        <v>0</v>
      </c>
      <c r="F131" s="33">
        <v>0</v>
      </c>
      <c r="N131" s="29">
        <f t="shared" si="0"/>
        <v>0</v>
      </c>
      <c r="S131" s="33">
        <v>0</v>
      </c>
      <c r="T131" s="33">
        <v>0</v>
      </c>
    </row>
    <row r="132" spans="1:20" ht="60" hidden="1">
      <c r="A132" s="1" t="s">
        <v>139</v>
      </c>
      <c r="B132" s="67" t="s">
        <v>65</v>
      </c>
      <c r="C132" s="51"/>
      <c r="D132" s="51"/>
      <c r="E132" s="60"/>
      <c r="F132" s="33"/>
      <c r="N132" s="29">
        <f t="shared" si="0"/>
        <v>0</v>
      </c>
      <c r="S132" s="33"/>
      <c r="T132" s="33"/>
    </row>
    <row r="133" spans="1:20" ht="45" hidden="1">
      <c r="A133" s="1" t="s">
        <v>74</v>
      </c>
      <c r="B133" s="67" t="s">
        <v>75</v>
      </c>
      <c r="C133" s="51">
        <v>0</v>
      </c>
      <c r="D133" s="51">
        <v>0</v>
      </c>
      <c r="E133" s="60">
        <v>0</v>
      </c>
      <c r="F133" s="33">
        <v>0</v>
      </c>
      <c r="N133" s="29">
        <f t="shared" si="0"/>
        <v>0</v>
      </c>
      <c r="S133" s="33">
        <v>0</v>
      </c>
      <c r="T133" s="33">
        <v>0</v>
      </c>
    </row>
    <row r="134" spans="1:20" ht="45" customHeight="1">
      <c r="A134" s="1" t="s">
        <v>140</v>
      </c>
      <c r="B134" s="67" t="s">
        <v>236</v>
      </c>
      <c r="C134" s="51">
        <f>C135+C136+C140+C141+C142+C144+C146+C148+C149+C137+C143+C145+C157+C150</f>
        <v>283926.60000000003</v>
      </c>
      <c r="D134" s="51">
        <f>D135+D136+D140+D141+D142+D144+D146+D148+D149+D137+D143+D145+D157+D150</f>
        <v>283786.7</v>
      </c>
      <c r="E134" s="61">
        <f>E135+E136+E140+E141+E142+E144+E146+E148+E149+E137+E143+E145</f>
        <v>256116.59999999998</v>
      </c>
      <c r="F134" s="32">
        <f>F135+F136+F140+F141+F142+F144+F146+F148+F149+F137+F143+F145</f>
        <v>263464.3</v>
      </c>
      <c r="N134" s="29">
        <f t="shared" si="0"/>
        <v>0</v>
      </c>
      <c r="S134" s="32">
        <f>S135+S136+S140+S141+S142+S144+S146+S148+S149+S137+S143+S145+S157+S150</f>
        <v>283926.60000000003</v>
      </c>
      <c r="T134" s="32">
        <f>T135+T136+T140+T141+T142+T144+T146+T148+T149+T137+T143+T145+T157+T150</f>
        <v>283786.7</v>
      </c>
    </row>
    <row r="135" spans="1:20" ht="150" hidden="1">
      <c r="A135" s="1" t="s">
        <v>140</v>
      </c>
      <c r="B135" s="67" t="s">
        <v>223</v>
      </c>
      <c r="C135" s="53">
        <v>337.7</v>
      </c>
      <c r="D135" s="53">
        <v>337.7</v>
      </c>
      <c r="E135" s="28">
        <v>250</v>
      </c>
      <c r="F135" s="26">
        <v>250</v>
      </c>
      <c r="N135" s="29">
        <f t="shared" si="0"/>
        <v>0</v>
      </c>
      <c r="S135" s="26">
        <v>337.7</v>
      </c>
      <c r="T135" s="26">
        <v>337.7</v>
      </c>
    </row>
    <row r="136" spans="1:20" ht="120" hidden="1">
      <c r="A136" s="1" t="s">
        <v>140</v>
      </c>
      <c r="B136" s="25" t="s">
        <v>224</v>
      </c>
      <c r="C136" s="53">
        <v>20</v>
      </c>
      <c r="D136" s="53">
        <v>20</v>
      </c>
      <c r="E136" s="28">
        <v>20</v>
      </c>
      <c r="F136" s="26">
        <v>20</v>
      </c>
      <c r="N136" s="29">
        <f t="shared" si="0"/>
        <v>0</v>
      </c>
      <c r="S136" s="26">
        <v>20</v>
      </c>
      <c r="T136" s="26">
        <v>20</v>
      </c>
    </row>
    <row r="137" spans="1:14" ht="39.75" customHeight="1" hidden="1">
      <c r="A137" s="1" t="s">
        <v>122</v>
      </c>
      <c r="B137" s="25" t="s">
        <v>119</v>
      </c>
      <c r="C137" s="53"/>
      <c r="D137" s="53"/>
      <c r="N137" s="29">
        <f t="shared" si="0"/>
        <v>0</v>
      </c>
    </row>
    <row r="138" spans="1:14" ht="44.25" customHeight="1" hidden="1">
      <c r="A138" s="1" t="s">
        <v>44</v>
      </c>
      <c r="B138" s="67" t="s">
        <v>67</v>
      </c>
      <c r="C138" s="53"/>
      <c r="D138" s="53"/>
      <c r="N138" s="29">
        <f t="shared" si="0"/>
        <v>0</v>
      </c>
    </row>
    <row r="139" spans="1:14" ht="58.5" customHeight="1" hidden="1">
      <c r="A139" s="1" t="s">
        <v>44</v>
      </c>
      <c r="B139" s="25"/>
      <c r="C139" s="53"/>
      <c r="D139" s="53"/>
      <c r="N139" s="29">
        <f t="shared" si="0"/>
        <v>0</v>
      </c>
    </row>
    <row r="140" spans="1:20" ht="0.75" customHeight="1" hidden="1">
      <c r="A140" s="1" t="s">
        <v>140</v>
      </c>
      <c r="B140" s="25" t="s">
        <v>225</v>
      </c>
      <c r="C140" s="53">
        <v>65951</v>
      </c>
      <c r="D140" s="53">
        <v>65951</v>
      </c>
      <c r="E140" s="28">
        <v>56299.3</v>
      </c>
      <c r="F140" s="26">
        <v>58170</v>
      </c>
      <c r="I140" s="26">
        <v>1773</v>
      </c>
      <c r="N140" s="29">
        <f t="shared" si="0"/>
        <v>1773</v>
      </c>
      <c r="S140" s="26">
        <v>65951</v>
      </c>
      <c r="T140" s="26">
        <v>65951</v>
      </c>
    </row>
    <row r="141" spans="1:20" ht="159.75" customHeight="1" hidden="1">
      <c r="A141" s="1" t="s">
        <v>140</v>
      </c>
      <c r="B141" s="25" t="s">
        <v>226</v>
      </c>
      <c r="C141" s="53">
        <v>202356</v>
      </c>
      <c r="D141" s="53">
        <v>202356</v>
      </c>
      <c r="E141" s="28">
        <v>185377</v>
      </c>
      <c r="F141" s="26">
        <v>190784.6</v>
      </c>
      <c r="I141" s="26">
        <v>5494</v>
      </c>
      <c r="N141" s="29">
        <f t="shared" si="0"/>
        <v>5494</v>
      </c>
      <c r="S141" s="26">
        <v>202356</v>
      </c>
      <c r="T141" s="26">
        <v>202356</v>
      </c>
    </row>
    <row r="142" spans="1:20" ht="45" hidden="1">
      <c r="A142" s="1" t="s">
        <v>140</v>
      </c>
      <c r="B142" s="67" t="s">
        <v>227</v>
      </c>
      <c r="C142" s="53">
        <v>263.5</v>
      </c>
      <c r="D142" s="53">
        <v>263.5</v>
      </c>
      <c r="E142" s="28">
        <v>263.5</v>
      </c>
      <c r="F142" s="26">
        <v>263.5</v>
      </c>
      <c r="N142" s="29">
        <f t="shared" si="0"/>
        <v>0</v>
      </c>
      <c r="S142" s="26">
        <v>263.5</v>
      </c>
      <c r="T142" s="26">
        <v>263.5</v>
      </c>
    </row>
    <row r="143" spans="1:20" ht="103.5" customHeight="1" hidden="1">
      <c r="A143" s="1" t="s">
        <v>140</v>
      </c>
      <c r="B143" s="67" t="s">
        <v>148</v>
      </c>
      <c r="C143" s="53">
        <v>0.5</v>
      </c>
      <c r="D143" s="53">
        <v>0.5</v>
      </c>
      <c r="E143" s="28">
        <v>0.5</v>
      </c>
      <c r="F143" s="26">
        <v>0.5</v>
      </c>
      <c r="N143" s="29">
        <f t="shared" si="0"/>
        <v>0</v>
      </c>
      <c r="S143" s="26">
        <v>0.5</v>
      </c>
      <c r="T143" s="26">
        <v>0.5</v>
      </c>
    </row>
    <row r="144" spans="1:20" ht="75" hidden="1">
      <c r="A144" s="1" t="s">
        <v>140</v>
      </c>
      <c r="B144" s="67" t="s">
        <v>228</v>
      </c>
      <c r="C144" s="53">
        <v>630.1</v>
      </c>
      <c r="D144" s="53">
        <v>655</v>
      </c>
      <c r="E144" s="28">
        <v>600.8</v>
      </c>
      <c r="F144" s="26">
        <v>624.5</v>
      </c>
      <c r="N144" s="29">
        <f t="shared" si="0"/>
        <v>0</v>
      </c>
      <c r="S144" s="26">
        <v>630.1</v>
      </c>
      <c r="T144" s="26">
        <v>655</v>
      </c>
    </row>
    <row r="145" spans="1:20" ht="75" customHeight="1" hidden="1">
      <c r="A145" s="1" t="s">
        <v>140</v>
      </c>
      <c r="B145" s="67" t="s">
        <v>166</v>
      </c>
      <c r="C145" s="53">
        <v>4829.7</v>
      </c>
      <c r="D145" s="53">
        <v>4829.7</v>
      </c>
      <c r="E145" s="28">
        <v>4819</v>
      </c>
      <c r="F145" s="26">
        <v>4819</v>
      </c>
      <c r="N145" s="29">
        <f t="shared" si="0"/>
        <v>0</v>
      </c>
      <c r="S145" s="26">
        <v>4829.7</v>
      </c>
      <c r="T145" s="26">
        <v>4829.7</v>
      </c>
    </row>
    <row r="146" spans="1:20" ht="75" customHeight="1" hidden="1">
      <c r="A146" s="1" t="s">
        <v>140</v>
      </c>
      <c r="B146" s="25" t="s">
        <v>229</v>
      </c>
      <c r="C146" s="53">
        <v>8114.9</v>
      </c>
      <c r="D146" s="53">
        <v>8114.9</v>
      </c>
      <c r="E146" s="28">
        <v>7328.6</v>
      </c>
      <c r="F146" s="26">
        <v>7328.6</v>
      </c>
      <c r="N146" s="29">
        <f t="shared" si="0"/>
        <v>0</v>
      </c>
      <c r="S146" s="26">
        <v>8114.9</v>
      </c>
      <c r="T146" s="26">
        <v>8114.9</v>
      </c>
    </row>
    <row r="147" spans="1:14" ht="69.75" customHeight="1" hidden="1">
      <c r="A147" s="1"/>
      <c r="B147" s="76" t="s">
        <v>219</v>
      </c>
      <c r="C147" s="53"/>
      <c r="D147" s="53"/>
      <c r="N147" s="29">
        <f t="shared" si="0"/>
        <v>0</v>
      </c>
    </row>
    <row r="148" spans="1:20" ht="60" hidden="1">
      <c r="A148" s="1" t="s">
        <v>140</v>
      </c>
      <c r="B148" s="67" t="s">
        <v>230</v>
      </c>
      <c r="C148" s="53">
        <v>592</v>
      </c>
      <c r="D148" s="53">
        <v>615.3</v>
      </c>
      <c r="E148" s="28">
        <v>569.3</v>
      </c>
      <c r="F148" s="26">
        <v>591.8</v>
      </c>
      <c r="N148" s="29">
        <f t="shared" si="0"/>
        <v>0</v>
      </c>
      <c r="S148" s="26">
        <v>592</v>
      </c>
      <c r="T148" s="26">
        <v>615.3</v>
      </c>
    </row>
    <row r="149" spans="1:20" ht="60" hidden="1">
      <c r="A149" s="1" t="s">
        <v>140</v>
      </c>
      <c r="B149" s="67" t="s">
        <v>231</v>
      </c>
      <c r="C149" s="53">
        <v>618.7</v>
      </c>
      <c r="D149" s="53">
        <v>643.1</v>
      </c>
      <c r="E149" s="28">
        <v>588.6</v>
      </c>
      <c r="F149" s="26">
        <v>611.8</v>
      </c>
      <c r="N149" s="29">
        <f t="shared" si="0"/>
        <v>0</v>
      </c>
      <c r="S149" s="26">
        <v>618.7</v>
      </c>
      <c r="T149" s="26">
        <v>643.1</v>
      </c>
    </row>
    <row r="150" spans="1:20" ht="60" hidden="1">
      <c r="A150" s="1" t="s">
        <v>140</v>
      </c>
      <c r="B150" s="25" t="s">
        <v>232</v>
      </c>
      <c r="C150" s="53">
        <v>212.5</v>
      </c>
      <c r="D150" s="53">
        <v>0</v>
      </c>
      <c r="E150" s="28">
        <v>143.3</v>
      </c>
      <c r="F150" s="26">
        <v>143.3</v>
      </c>
      <c r="N150" s="29">
        <f>I150+J150</f>
        <v>0</v>
      </c>
      <c r="S150" s="26">
        <v>212.5</v>
      </c>
      <c r="T150" s="26">
        <v>0</v>
      </c>
    </row>
    <row r="151" spans="1:20" ht="60" customHeight="1">
      <c r="A151" s="1" t="s">
        <v>141</v>
      </c>
      <c r="B151" s="25" t="s">
        <v>167</v>
      </c>
      <c r="C151" s="51">
        <f>C152+C153</f>
        <v>16217.1</v>
      </c>
      <c r="D151" s="51">
        <f>D152+D153</f>
        <v>16217.1</v>
      </c>
      <c r="E151" s="60">
        <f>E152+E153</f>
        <v>13589.8</v>
      </c>
      <c r="F151" s="33">
        <f>F152+F153</f>
        <v>13589.8</v>
      </c>
      <c r="N151" s="29">
        <f t="shared" si="0"/>
        <v>0</v>
      </c>
      <c r="S151" s="33">
        <f>S152+S153</f>
        <v>16217.1</v>
      </c>
      <c r="T151" s="33">
        <f>T152+T153</f>
        <v>16217.1</v>
      </c>
    </row>
    <row r="152" spans="1:20" ht="0.75" customHeight="1" hidden="1">
      <c r="A152" s="1"/>
      <c r="B152" s="25" t="s">
        <v>168</v>
      </c>
      <c r="C152" s="51">
        <v>8249.6</v>
      </c>
      <c r="D152" s="51">
        <v>8249.6</v>
      </c>
      <c r="E152" s="28">
        <v>6826.9</v>
      </c>
      <c r="F152" s="26">
        <v>6826.9</v>
      </c>
      <c r="N152" s="29">
        <f t="shared" si="0"/>
        <v>0</v>
      </c>
      <c r="S152" s="33">
        <v>8249.6</v>
      </c>
      <c r="T152" s="33">
        <v>8249.6</v>
      </c>
    </row>
    <row r="153" spans="1:20" ht="120" customHeight="1" hidden="1">
      <c r="A153" s="1"/>
      <c r="B153" s="25" t="s">
        <v>169</v>
      </c>
      <c r="C153" s="51">
        <v>7967.5</v>
      </c>
      <c r="D153" s="51">
        <v>7967.5</v>
      </c>
      <c r="E153" s="28">
        <v>6762.9</v>
      </c>
      <c r="F153" s="26">
        <v>6762.9</v>
      </c>
      <c r="N153" s="29">
        <f t="shared" si="0"/>
        <v>0</v>
      </c>
      <c r="S153" s="33">
        <v>7967.5</v>
      </c>
      <c r="T153" s="33">
        <v>7967.5</v>
      </c>
    </row>
    <row r="154" spans="1:20" ht="90">
      <c r="A154" s="1" t="s">
        <v>143</v>
      </c>
      <c r="B154" s="25" t="s">
        <v>123</v>
      </c>
      <c r="C154" s="53">
        <v>455.1</v>
      </c>
      <c r="D154" s="53">
        <v>455.1</v>
      </c>
      <c r="E154" s="28">
        <v>586.6</v>
      </c>
      <c r="F154" s="26">
        <v>586.6</v>
      </c>
      <c r="N154" s="29">
        <f t="shared" si="0"/>
        <v>0</v>
      </c>
      <c r="S154" s="26">
        <v>455.1</v>
      </c>
      <c r="T154" s="26">
        <v>455.1</v>
      </c>
    </row>
    <row r="155" spans="1:20" ht="78" customHeight="1">
      <c r="A155" s="1" t="s">
        <v>142</v>
      </c>
      <c r="B155" s="25" t="s">
        <v>170</v>
      </c>
      <c r="C155" s="53">
        <v>5249.8</v>
      </c>
      <c r="D155" s="53">
        <v>5724.8</v>
      </c>
      <c r="E155" s="28">
        <v>5643</v>
      </c>
      <c r="F155" s="26">
        <v>5706.1</v>
      </c>
      <c r="N155" s="29">
        <f t="shared" si="0"/>
        <v>0</v>
      </c>
      <c r="S155" s="26">
        <v>5249.8</v>
      </c>
      <c r="T155" s="26">
        <v>5724.8</v>
      </c>
    </row>
    <row r="156" spans="1:14" ht="0" customHeight="1" hidden="1">
      <c r="A156" s="1" t="s">
        <v>178</v>
      </c>
      <c r="B156" s="67" t="s">
        <v>177</v>
      </c>
      <c r="C156" s="53"/>
      <c r="D156" s="53"/>
      <c r="N156" s="29">
        <f t="shared" si="0"/>
        <v>0</v>
      </c>
    </row>
    <row r="157" spans="1:4" ht="45" customHeight="1" hidden="1">
      <c r="A157" s="1"/>
      <c r="B157" s="25"/>
      <c r="C157" s="53"/>
      <c r="D157" s="53"/>
    </row>
    <row r="158" spans="1:20" ht="15" customHeight="1">
      <c r="A158" s="11" t="s">
        <v>151</v>
      </c>
      <c r="B158" s="65" t="s">
        <v>73</v>
      </c>
      <c r="C158" s="50">
        <f>C160+C159+C161+C162</f>
        <v>20041.7</v>
      </c>
      <c r="D158" s="50">
        <f>D160+D159+D161+D162</f>
        <v>20113.3</v>
      </c>
      <c r="E158" s="57">
        <f>E160+E159+E161</f>
        <v>952.6</v>
      </c>
      <c r="F158" s="31">
        <f>F160+F159+F161</f>
        <v>952.6</v>
      </c>
      <c r="N158" s="29">
        <f t="shared" si="0"/>
        <v>0</v>
      </c>
      <c r="S158" s="31">
        <f>S160+S159+S161+S162</f>
        <v>21863.6482</v>
      </c>
      <c r="T158" s="31">
        <f>T160+T159+T161+T162</f>
        <v>24929.135800000004</v>
      </c>
    </row>
    <row r="159" spans="1:20" ht="73.5" customHeight="1">
      <c r="A159" s="1" t="s">
        <v>175</v>
      </c>
      <c r="B159" s="67" t="s">
        <v>176</v>
      </c>
      <c r="C159" s="53">
        <v>621.9</v>
      </c>
      <c r="D159" s="53">
        <v>646.8</v>
      </c>
      <c r="E159" s="58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>
        <v>621.9241</v>
      </c>
      <c r="T159" s="42">
        <v>646.8179</v>
      </c>
    </row>
    <row r="160" spans="1:25" ht="73.5" customHeight="1">
      <c r="A160" s="9" t="s">
        <v>173</v>
      </c>
      <c r="B160" s="67" t="s">
        <v>235</v>
      </c>
      <c r="C160" s="53">
        <v>18252</v>
      </c>
      <c r="D160" s="53">
        <v>18252</v>
      </c>
      <c r="E160" s="58"/>
      <c r="F160" s="42"/>
      <c r="G160" s="42"/>
      <c r="H160" s="42"/>
      <c r="I160" s="42"/>
      <c r="J160" s="42"/>
      <c r="K160" s="42"/>
      <c r="L160" s="42"/>
      <c r="M160" s="42"/>
      <c r="N160" s="47">
        <f t="shared" si="0"/>
        <v>0</v>
      </c>
      <c r="O160" s="42"/>
      <c r="P160" s="42"/>
      <c r="Q160" s="42"/>
      <c r="R160" s="42"/>
      <c r="S160" s="42">
        <v>19452</v>
      </c>
      <c r="T160" s="42">
        <v>22421</v>
      </c>
      <c r="X160" s="5">
        <v>-1200</v>
      </c>
      <c r="Y160" s="5">
        <v>-4169</v>
      </c>
    </row>
    <row r="161" spans="1:20" ht="30" customHeight="1">
      <c r="A161" s="18" t="s">
        <v>150</v>
      </c>
      <c r="B161" s="71" t="s">
        <v>149</v>
      </c>
      <c r="C161" s="53">
        <v>1167.8</v>
      </c>
      <c r="D161" s="53">
        <v>1214.5</v>
      </c>
      <c r="E161" s="58">
        <v>952.6</v>
      </c>
      <c r="F161" s="42">
        <v>952.6</v>
      </c>
      <c r="G161" s="42"/>
      <c r="H161" s="42"/>
      <c r="I161" s="42"/>
      <c r="J161" s="42"/>
      <c r="K161" s="42"/>
      <c r="L161" s="42"/>
      <c r="M161" s="42"/>
      <c r="N161" s="47">
        <f t="shared" si="0"/>
        <v>0</v>
      </c>
      <c r="O161" s="42"/>
      <c r="P161" s="42"/>
      <c r="Q161" s="42"/>
      <c r="R161" s="42"/>
      <c r="S161" s="42">
        <v>1167.8</v>
      </c>
      <c r="T161" s="42">
        <v>1214.5</v>
      </c>
    </row>
    <row r="162" spans="1:20" ht="0.75" customHeight="1" hidden="1">
      <c r="A162" s="1" t="s">
        <v>175</v>
      </c>
      <c r="B162" s="67" t="s">
        <v>176</v>
      </c>
      <c r="C162" s="53"/>
      <c r="D162" s="53"/>
      <c r="E162" s="58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>
        <v>621.9241</v>
      </c>
      <c r="T162" s="42">
        <v>646.8179</v>
      </c>
    </row>
    <row r="163" spans="1:20" ht="27.75" customHeight="1" hidden="1">
      <c r="A163" s="11" t="s">
        <v>144</v>
      </c>
      <c r="B163" s="65" t="s">
        <v>91</v>
      </c>
      <c r="C163" s="56"/>
      <c r="D163" s="52">
        <f>D164</f>
        <v>0</v>
      </c>
      <c r="N163" s="29">
        <f t="shared" si="0"/>
        <v>0</v>
      </c>
      <c r="S163" s="46">
        <f>S164</f>
        <v>0</v>
      </c>
      <c r="T163" s="46">
        <f>T164</f>
        <v>0</v>
      </c>
    </row>
    <row r="164" spans="1:14" ht="27.75" customHeight="1" hidden="1">
      <c r="A164" s="1" t="s">
        <v>193</v>
      </c>
      <c r="B164" s="25" t="s">
        <v>91</v>
      </c>
      <c r="C164" s="2"/>
      <c r="D164" s="51"/>
      <c r="I164" s="26">
        <v>8844.07</v>
      </c>
      <c r="N164" s="29">
        <f t="shared" si="0"/>
        <v>8844.07</v>
      </c>
    </row>
    <row r="165" spans="1:20" ht="42" customHeight="1" hidden="1">
      <c r="A165" s="77" t="s">
        <v>197</v>
      </c>
      <c r="B165" s="24" t="s">
        <v>198</v>
      </c>
      <c r="C165" s="24"/>
      <c r="D165" s="50">
        <f>D166</f>
        <v>0</v>
      </c>
      <c r="S165" s="31">
        <f>S166</f>
        <v>0</v>
      </c>
      <c r="T165" s="31">
        <f>T166</f>
        <v>0</v>
      </c>
    </row>
    <row r="166" spans="1:17" ht="33" customHeight="1" hidden="1">
      <c r="A166" s="1" t="s">
        <v>199</v>
      </c>
      <c r="B166" s="25" t="s">
        <v>200</v>
      </c>
      <c r="C166" s="25"/>
      <c r="D166" s="51"/>
      <c r="I166" s="26">
        <v>721</v>
      </c>
      <c r="N166" s="29">
        <f>I166</f>
        <v>721</v>
      </c>
      <c r="O166" s="43" t="s">
        <v>201</v>
      </c>
      <c r="P166" s="44"/>
      <c r="Q166" s="45"/>
    </row>
    <row r="167" spans="1:3" ht="0" customHeight="1" hidden="1">
      <c r="A167" s="11" t="s">
        <v>144</v>
      </c>
      <c r="B167" s="65" t="s">
        <v>91</v>
      </c>
      <c r="C167" s="13"/>
    </row>
    <row r="168" spans="1:3" ht="30" hidden="1">
      <c r="A168" s="1" t="s">
        <v>193</v>
      </c>
      <c r="B168" s="25" t="s">
        <v>91</v>
      </c>
      <c r="C168" s="13"/>
    </row>
    <row r="169" spans="1:3" ht="42.75" hidden="1">
      <c r="A169" s="77" t="s">
        <v>197</v>
      </c>
      <c r="B169" s="24" t="s">
        <v>198</v>
      </c>
      <c r="C169" s="13"/>
    </row>
    <row r="170" spans="1:3" ht="45" hidden="1">
      <c r="A170" s="1" t="s">
        <v>199</v>
      </c>
      <c r="B170" s="25" t="s">
        <v>200</v>
      </c>
      <c r="C170" s="13"/>
    </row>
    <row r="171" spans="1:3" ht="15.75">
      <c r="A171" s="78"/>
      <c r="B171" s="79"/>
      <c r="C171" s="13"/>
    </row>
    <row r="172" spans="1:3" ht="15.75">
      <c r="A172" s="78"/>
      <c r="B172" s="79"/>
      <c r="C172" s="13"/>
    </row>
    <row r="173" spans="1:3" ht="15.75">
      <c r="A173" s="12"/>
      <c r="B173" s="13"/>
      <c r="C173" s="13"/>
    </row>
    <row r="174" spans="1:3" ht="15.75">
      <c r="A174" s="12"/>
      <c r="B174" s="13"/>
      <c r="C174" s="13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</sheetData>
  <sheetProtection/>
  <mergeCells count="12">
    <mergeCell ref="B1:D1"/>
    <mergeCell ref="B2:D2"/>
    <mergeCell ref="B3:D3"/>
    <mergeCell ref="B4:D4"/>
    <mergeCell ref="B6:D6"/>
    <mergeCell ref="B7:D7"/>
    <mergeCell ref="B8:D8"/>
    <mergeCell ref="B9:D9"/>
    <mergeCell ref="A15:D15"/>
    <mergeCell ref="A11:D11"/>
    <mergeCell ref="A13:D13"/>
    <mergeCell ref="A14:D14"/>
  </mergeCells>
  <printOptions horizontalCentered="1"/>
  <pageMargins left="0.984251968503937" right="0.5905511811023623" top="0.5905511811023623" bottom="0.5905511811023623" header="0" footer="0"/>
  <pageSetup fitToHeight="0" fitToWidth="1" horizontalDpi="600" verticalDpi="600" orientation="portrait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СНД</cp:lastModifiedBy>
  <cp:lastPrinted>2022-10-14T14:17:20Z</cp:lastPrinted>
  <dcterms:created xsi:type="dcterms:W3CDTF">2005-01-13T07:59:58Z</dcterms:created>
  <dcterms:modified xsi:type="dcterms:W3CDTF">2022-12-30T08:33:09Z</dcterms:modified>
  <cp:category/>
  <cp:version/>
  <cp:contentType/>
  <cp:contentStatus/>
</cp:coreProperties>
</file>