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61A7BF1-75E7-4A96-A207-9F3945220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Лист1!$A$1:$J$125</definedName>
  </definedNames>
  <calcPr calcId="181029"/>
</workbook>
</file>

<file path=xl/calcChain.xml><?xml version="1.0" encoding="utf-8"?>
<calcChain xmlns="http://schemas.openxmlformats.org/spreadsheetml/2006/main">
  <c r="E122" i="1" l="1"/>
  <c r="J133" i="1" l="1"/>
  <c r="J132" i="1"/>
  <c r="I133" i="1"/>
  <c r="I136" i="1" s="1"/>
  <c r="I132" i="1"/>
  <c r="J137" i="1" l="1"/>
  <c r="I137" i="1"/>
  <c r="E119" i="1" l="1"/>
  <c r="D119" i="1"/>
  <c r="D92" i="1" l="1"/>
  <c r="E85" i="1"/>
  <c r="D85" i="1"/>
  <c r="E92" i="1" l="1"/>
  <c r="E72" i="1" s="1"/>
  <c r="E58" i="1"/>
  <c r="D58" i="1"/>
  <c r="C48" i="1"/>
  <c r="D48" i="1"/>
  <c r="E48" i="1"/>
  <c r="C119" i="1" l="1"/>
  <c r="C92" i="1" l="1"/>
  <c r="C72" i="1" l="1"/>
  <c r="C58" i="1" l="1"/>
  <c r="E68" i="1" l="1"/>
  <c r="D68" i="1"/>
  <c r="E63" i="1"/>
  <c r="D63" i="1"/>
  <c r="E53" i="1"/>
  <c r="D53" i="1"/>
  <c r="E50" i="1"/>
  <c r="D50" i="1"/>
  <c r="E46" i="1"/>
  <c r="D46" i="1"/>
  <c r="E41" i="1"/>
  <c r="E40" i="1" s="1"/>
  <c r="D41" i="1"/>
  <c r="D40" i="1" s="1"/>
  <c r="E37" i="1"/>
  <c r="E36" i="1" s="1"/>
  <c r="D37" i="1"/>
  <c r="D36" i="1" s="1"/>
  <c r="E34" i="1"/>
  <c r="E33" i="1" s="1"/>
  <c r="D34" i="1"/>
  <c r="D33" i="1" s="1"/>
  <c r="E31" i="1"/>
  <c r="D31" i="1"/>
  <c r="E29" i="1"/>
  <c r="D29" i="1"/>
  <c r="E27" i="1"/>
  <c r="D27" i="1"/>
  <c r="E25" i="1"/>
  <c r="D25" i="1"/>
  <c r="E21" i="1"/>
  <c r="E20" i="1" s="1"/>
  <c r="D21" i="1"/>
  <c r="D20" i="1" s="1"/>
  <c r="C27" i="1"/>
  <c r="D44" i="1" l="1"/>
  <c r="D43" i="1" s="1"/>
  <c r="E44" i="1"/>
  <c r="E43" i="1" s="1"/>
  <c r="D45" i="1"/>
  <c r="E45" i="1"/>
  <c r="D24" i="1"/>
  <c r="D23" i="1" s="1"/>
  <c r="D19" i="1" s="1"/>
  <c r="E24" i="1"/>
  <c r="E23" i="1" s="1"/>
  <c r="E19" i="1" s="1"/>
  <c r="D101" i="1"/>
  <c r="E114" i="1"/>
  <c r="D114" i="1"/>
  <c r="E101" i="1"/>
  <c r="C29" i="1"/>
  <c r="C25" i="1"/>
  <c r="C21" i="1"/>
  <c r="D18" i="1" l="1"/>
  <c r="D100" i="1"/>
  <c r="E18" i="1"/>
  <c r="E100" i="1"/>
  <c r="E67" i="1" s="1"/>
  <c r="E66" i="1" s="1"/>
  <c r="D72" i="1"/>
  <c r="C24" i="1"/>
  <c r="E17" i="1" l="1"/>
  <c r="D67" i="1"/>
  <c r="D66" i="1" s="1"/>
  <c r="D17" i="1" s="1"/>
  <c r="C23" i="1"/>
  <c r="C101" i="1"/>
  <c r="C126" i="1"/>
  <c r="C124" i="1"/>
  <c r="C114" i="1"/>
  <c r="C68" i="1"/>
  <c r="C63" i="1"/>
  <c r="C53" i="1"/>
  <c r="C50" i="1"/>
  <c r="C46" i="1"/>
  <c r="C41" i="1"/>
  <c r="C37" i="1"/>
  <c r="C34" i="1"/>
  <c r="C31" i="1"/>
  <c r="C20" i="1"/>
  <c r="C36" i="1" l="1"/>
  <c r="C40" i="1"/>
  <c r="C33" i="1"/>
  <c r="C45" i="1"/>
  <c r="C44" i="1"/>
  <c r="C100" i="1"/>
  <c r="C67" i="1" l="1"/>
  <c r="C66" i="1" s="1"/>
  <c r="C43" i="1"/>
  <c r="C19" i="1"/>
  <c r="C18" i="1" l="1"/>
  <c r="C17" i="1" s="1"/>
</calcChain>
</file>

<file path=xl/sharedStrings.xml><?xml version="1.0" encoding="utf-8"?>
<sst xmlns="http://schemas.openxmlformats.org/spreadsheetml/2006/main" count="228" uniqueCount="209">
  <si>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</si>
  <si>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</si>
  <si>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</si>
  <si>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</si>
  <si>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</si>
  <si>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</si>
  <si>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</si>
  <si>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</si>
  <si>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</si>
  <si>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</si>
  <si>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</si>
  <si>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</si>
  <si>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</si>
  <si>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</si>
  <si>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</si>
  <si>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</si>
  <si>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</si>
  <si>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</si>
  <si>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</si>
  <si>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</si>
  <si>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</si>
  <si>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</si>
  <si>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</si>
  <si>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</si>
  <si>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</si>
  <si>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</si>
  <si>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</si>
  <si>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</si>
  <si>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</si>
  <si>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</si>
  <si>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</si>
  <si>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</si>
  <si>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</si>
  <si>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</si>
  <si>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</si>
  <si>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</si>
  <si>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</si>
  <si>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</si>
  <si>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</si>
  <si>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</si>
  <si>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</si>
  <si>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</si>
  <si>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</si>
  <si>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</si>
  <si>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</si>
  <si>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</si>
  <si>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</si>
  <si>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</si>
  <si>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</si>
  <si>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</si>
  <si>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</si>
  <si>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</si>
  <si>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</si>
  <si>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</si>
  <si>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</si>
  <si>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</si>
  <si>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</si>
  <si>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</si>
  <si>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</si>
  <si>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</si>
  <si>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</si>
  <si>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</si>
  <si>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</si>
  <si>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</si>
  <si>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</si>
  <si>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</si>
  <si>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</si>
  <si>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</si>
  <si>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</si>
  <si>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</si>
  <si>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</si>
  <si>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</si>
  <si>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</si>
  <si>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</si>
  <si>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</si>
  <si>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</si>
  <si>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</si>
  <si>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</si>
  <si>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</si>
  <si>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</si>
  <si>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</si>
  <si>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</si>
  <si>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</si>
  <si>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</si>
  <si>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</si>
  <si>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</si>
  <si>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</si>
  <si>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</si>
  <si>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</si>
  <si>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</si>
  <si>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</si>
  <si>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</si>
  <si>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</si>
  <si>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</si>
  <si>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</si>
  <si>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</si>
  <si>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</si>
  <si>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</si>
  <si>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</si>
  <si>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</si>
  <si>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</si>
  <si>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</si>
  <si>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</si>
  <si>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</si>
  <si>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</si>
  <si>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</si>
  <si>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</si>
  <si>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</si>
  <si>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</si>
  <si>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</si>
  <si>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</si>
  <si>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</si>
  <si>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</si>
  <si>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</si>
  <si>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</si>
  <si>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</si>
  <si>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</si>
  <si>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</si>
  <si>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</si>
  <si>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</si>
  <si>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</si>
  <si>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</si>
  <si>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</si>
  <si>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</si>
  <si>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</si>
  <si>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 бюджетам муниципальных районов на выполнение государственных полномочий Республики Адыгея по предоставлению единовременной выплаты на ремонт жилого помещения, принадлежащего на праве собственности детям-сиротам и детям, оставшимся без попечения родителей, лицам из числа детей-сирот и детей, оставшихся без попечения родителей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</si>
  <si>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</si>
  <si>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</si>
  <si>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</si>
  <si>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</si>
  <si>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</si>
  <si>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</si>
  <si>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</si>
  <si>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</si>
  <si>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</si>
  <si>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>Субвенции  бюджетам муниципальных районов на организацию мероприятий при осуществлении деятельностипо обращению с животными без владельцев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</si>
  <si>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</si>
  <si>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</si>
  <si>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</si>
  <si>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</si>
  <si>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</si>
  <si>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</si>
  <si>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</si>
  <si>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</si>
  <si>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</si>
  <si>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</si>
  <si>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</si>
  <si>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</si>
  <si>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</si>
  <si>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</si>
  <si>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</si>
  <si>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</si>
  <si>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2 18 05000 05 0000 150</t>
  </si>
  <si>
    <t>Доходы бюджетов муниципальных районов от возврата организациями остатков субсидий прошлых лет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</si>
  <si>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</si>
  <si>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</si>
  <si>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</si>
  <si>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</si>
  <si>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</si>
  <si>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</si>
  <si>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</si>
  <si>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</si>
  <si>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</si>
  <si>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</si>
  <si>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</si>
  <si>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</si>
  <si>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</si>
  <si>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</si>
  <si>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</si>
  <si>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</si>
  <si>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</si>
  <si>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</si>
  <si>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</si>
  <si>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</si>
  <si>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</si>
  <si>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</si>
  <si>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</si>
  <si>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</si>
  <si>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</si>
  <si>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</si>
  <si>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</si>
  <si>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</si>
  <si>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</si>
  <si>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</si>
  <si>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</si>
  <si>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</si>
  <si>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</si>
  <si>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</si>
  <si>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</si>
  <si>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</si>
  <si>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</si>
  <si>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</si>
  <si>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</si>
  <si>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</si>
  <si>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</si>
  <si>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6110; 7000; 922563.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</si>
  <si>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</si>
  <si>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муниципального образования "Красногвардейский район" на плановый период 2026-2027 годов</t>
  </si>
  <si>
    <t>2026 год</t>
  </si>
  <si>
    <t>2027 год</t>
  </si>
  <si>
    <t>Приложение № 2 к решению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</si>
  <si>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</si>
  <si>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местным бюджетам на реализацию мероприятий по проведению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</si>
  <si>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</si>
  <si>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</si>
  <si>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(-0,00707);                        (-42113,13132)</t>
  </si>
  <si>
    <t>12896,27; 22904,95</t>
  </si>
  <si>
    <t>от 26.12.2025 г. № 139</t>
  </si>
  <si>
    <t>от 26.12.2024 г. №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</si>
</sst>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.0"/>
    <numFmt numFmtId="166" formatCode="0.000000"/>
    <numFmt numFmtId="167" formatCode="0.0000"/>
    <numFmt numFmtId="168" formatCode="0.0000000"/>
    <numFmt numFmtId="169" formatCode="0.000"/>
    <numFmt numFmtId="170" formatCode="0.00000"/>
    <numFmt numFmtId="171" formatCode="_-* #,##0.0\ _₽_-;\-* #,##0.0\ _₽_-;_-* &quot;-&quot;??\ _₽_-;_-@_-"/>
    <numFmt numFmtId="172" formatCode="_-* #,##0.000\ _₽_-;\-* #,##0.000\ _₽_-;_-* &quot;-&quot;??\ _₽_-;_-@_-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vertical="top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wrapText="1"/>
    </xf>
    <xf numFmtId="170" fontId="4" fillId="0" borderId="1" xfId="0" applyNumberFormat="1" applyFont="1" applyBorder="1" applyAlignment="1">
      <alignment horizontal="right" vertical="top"/>
    </xf>
    <xf numFmtId="170" fontId="2" fillId="0" borderId="1" xfId="0" applyNumberFormat="1" applyFont="1" applyBorder="1" applyAlignment="1">
      <alignment horizontal="right" vertical="top"/>
    </xf>
    <xf numFmtId="170" fontId="2" fillId="0" borderId="1" xfId="0" applyNumberFormat="1" applyFont="1" applyBorder="1" applyAlignment="1">
      <alignment vertical="top"/>
    </xf>
    <xf numFmtId="170" fontId="1" fillId="0" borderId="1" xfId="0" applyNumberFormat="1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71" fontId="4" fillId="2" borderId="1" xfId="1" applyNumberFormat="1" applyFont="1" applyFill="1" applyBorder="1" applyAlignment="1">
      <alignment horizontal="center" vertical="top"/>
    </xf>
    <xf numFmtId="171" fontId="2" fillId="2" borderId="1" xfId="1" applyNumberFormat="1" applyFont="1" applyFill="1" applyBorder="1" applyAlignment="1">
      <alignment horizontal="center" vertical="top"/>
    </xf>
    <xf numFmtId="170" fontId="0" fillId="2" borderId="1" xfId="0" applyNumberForma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2" fillId="0" borderId="0" xfId="0" applyFont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71" fontId="8" fillId="2" borderId="1" xfId="1" applyNumberFormat="1" applyFont="1" applyFill="1" applyBorder="1" applyAlignment="1">
      <alignment horizontal="center" vertical="top"/>
    </xf>
    <xf numFmtId="171" fontId="13" fillId="2" borderId="1" xfId="1" applyNumberFormat="1" applyFont="1" applyFill="1" applyBorder="1" applyAlignment="1">
      <alignment horizontal="center" vertical="top"/>
    </xf>
    <xf numFmtId="172" fontId="2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3"/>
  <sheetViews>
    <sheetView tabSelected="1" view="pageLayout" topLeftCell="A85" zoomScaleNormal="100" zoomScaleSheetLayoutView="100" workbookViewId="0">
      <selection activeCell="B118" sqref="B118"/>
    </sheetView>
  </sheetViews>
  <sheetFormatPr defaultColWidth="9.140625" defaultRowHeight="15" x14ac:dyDescent="0.25"/>
  <cols>
    <col min="1" max="1" width="24.28515625" style="1" customWidth="1"/>
    <col min="2" max="2" width="54.5703125" style="26" customWidth="1"/>
    <col min="3" max="3" width="2.85546875" style="34" hidden="1" customWidth="1"/>
    <col min="4" max="4" width="16.7109375" style="46" customWidth="1"/>
    <col min="5" max="5" width="17.7109375" style="46" customWidth="1"/>
    <col min="6" max="6" width="2.5703125" hidden="1" customWidth="1"/>
    <col min="7" max="7" width="14.7109375" hidden="1" customWidth="1"/>
    <col min="8" max="8" width="13.7109375" hidden="1" customWidth="1"/>
    <col min="9" max="9" width="18.28515625" style="27" hidden="1" customWidth="1"/>
    <col min="10" max="10" width="23.140625" style="27" hidden="1" customWidth="1"/>
    <col min="11" max="11" width="0.5703125" style="27" customWidth="1"/>
    <col min="12" max="12" width="5.7109375" style="29" customWidth="1"/>
    <col min="13" max="13" width="16.42578125" style="29" customWidth="1"/>
    <col min="14" max="14" width="10.7109375" style="29" customWidth="1"/>
    <col min="15" max="15" width="13.42578125" customWidth="1"/>
    <col min="16" max="16" width="10.42578125" style="27" customWidth="1"/>
    <col min="17" max="17" width="10.28515625" style="27" customWidth="1"/>
    <col min="18" max="18" width="17" style="27" customWidth="1"/>
    <col min="19" max="19" width="0.5703125" style="27" hidden="1" customWidth="1"/>
  </cols>
  <sheetData>
    <row r="1" spans="1:10" x14ac:dyDescent="0.25">
      <c r="A1" s="53" t="s">
        <v>200</v>
      </c>
      <c r="B1" s="53"/>
      <c r="C1" s="53"/>
      <c r="D1" s="53"/>
      <c r="E1" s="53"/>
    </row>
    <row r="2" spans="1:10" x14ac:dyDescent="0.25">
      <c r="A2" s="53" t="s">
        <v>0</v>
      </c>
      <c r="B2" s="53"/>
      <c r="C2" s="53"/>
      <c r="D2" s="53"/>
      <c r="E2" s="53"/>
    </row>
    <row r="3" spans="1:10" x14ac:dyDescent="0.25">
      <c r="A3" s="53" t="s">
        <v>1</v>
      </c>
      <c r="B3" s="53"/>
      <c r="C3" s="53"/>
      <c r="D3" s="53"/>
      <c r="E3" s="53"/>
    </row>
    <row r="4" spans="1:10" x14ac:dyDescent="0.25">
      <c r="A4" s="53" t="s">
        <v>207</v>
      </c>
      <c r="B4" s="53"/>
      <c r="C4" s="53"/>
      <c r="D4" s="53"/>
      <c r="E4" s="53"/>
    </row>
    <row r="5" spans="1:10" x14ac:dyDescent="0.25">
      <c r="A5" s="55"/>
      <c r="B5" s="55"/>
      <c r="C5" s="55"/>
    </row>
    <row r="6" spans="1:10" x14ac:dyDescent="0.25">
      <c r="A6" s="53" t="s">
        <v>200</v>
      </c>
      <c r="B6" s="53"/>
      <c r="C6" s="53"/>
      <c r="D6" s="53"/>
      <c r="E6" s="53"/>
    </row>
    <row r="7" spans="1:10" x14ac:dyDescent="0.25">
      <c r="A7" s="53" t="s">
        <v>0</v>
      </c>
      <c r="B7" s="53"/>
      <c r="C7" s="53"/>
      <c r="D7" s="53"/>
      <c r="E7" s="53"/>
    </row>
    <row r="8" spans="1:10" x14ac:dyDescent="0.25">
      <c r="A8" s="53" t="s">
        <v>1</v>
      </c>
      <c r="B8" s="53"/>
      <c r="C8" s="53"/>
      <c r="D8" s="53"/>
      <c r="E8" s="53"/>
    </row>
    <row r="9" spans="1:10" x14ac:dyDescent="0.25">
      <c r="A9" s="53" t="s">
        <v>208</v>
      </c>
      <c r="B9" s="53"/>
      <c r="C9" s="53"/>
      <c r="D9" s="53"/>
      <c r="E9" s="53"/>
    </row>
    <row r="11" spans="1:10" ht="15.75" x14ac:dyDescent="0.25">
      <c r="A11" s="56" t="s">
        <v>2</v>
      </c>
      <c r="B11" s="56"/>
      <c r="C11" s="56"/>
      <c r="D11" s="56"/>
      <c r="E11" s="56"/>
    </row>
    <row r="12" spans="1:10" ht="14.45" customHeight="1" x14ac:dyDescent="0.25">
      <c r="A12" s="56" t="s">
        <v>197</v>
      </c>
      <c r="B12" s="56"/>
      <c r="C12" s="56"/>
      <c r="D12" s="56"/>
      <c r="E12" s="56"/>
    </row>
    <row r="13" spans="1:10" ht="14.45" customHeight="1" x14ac:dyDescent="0.25">
      <c r="A13" s="56"/>
      <c r="B13" s="56"/>
      <c r="C13" s="56"/>
      <c r="D13" s="56"/>
      <c r="E13" s="56"/>
    </row>
    <row r="14" spans="1:10" x14ac:dyDescent="0.25">
      <c r="A14" s="25"/>
      <c r="B14" s="2"/>
      <c r="C14" s="34" t="s">
        <v>3</v>
      </c>
      <c r="E14" s="54" t="s">
        <v>3</v>
      </c>
      <c r="F14" s="54"/>
    </row>
    <row r="15" spans="1:10" ht="71.25" x14ac:dyDescent="0.25">
      <c r="A15" s="3" t="s">
        <v>4</v>
      </c>
      <c r="B15" s="4" t="s">
        <v>5</v>
      </c>
      <c r="C15" s="35" t="s">
        <v>6</v>
      </c>
      <c r="D15" s="47" t="s">
        <v>198</v>
      </c>
      <c r="E15" s="47" t="s">
        <v>199</v>
      </c>
      <c r="I15" s="27">
        <v>2026</v>
      </c>
      <c r="J15" s="27">
        <v>2027</v>
      </c>
    </row>
    <row r="16" spans="1:10" x14ac:dyDescent="0.25">
      <c r="A16" s="4">
        <v>1</v>
      </c>
      <c r="B16" s="4">
        <v>2</v>
      </c>
      <c r="C16" s="44">
        <v>3</v>
      </c>
      <c r="D16" s="48">
        <v>3</v>
      </c>
      <c r="E16" s="48">
        <v>4</v>
      </c>
    </row>
    <row r="17" spans="1:19" x14ac:dyDescent="0.25">
      <c r="A17" s="5" t="s">
        <v>7</v>
      </c>
      <c r="B17" s="6" t="s">
        <v>8</v>
      </c>
      <c r="C17" s="40">
        <f>C18+C66</f>
        <v>1182333.953</v>
      </c>
      <c r="D17" s="49">
        <f t="shared" ref="D17:E17" si="0">D18+D66</f>
        <v>1007222.0661599999</v>
      </c>
      <c r="E17" s="49">
        <f t="shared" si="0"/>
        <v>1311274.5670400001</v>
      </c>
    </row>
    <row r="18" spans="1:19" x14ac:dyDescent="0.25">
      <c r="A18" s="5" t="s">
        <v>9</v>
      </c>
      <c r="B18" s="6" t="s">
        <v>10</v>
      </c>
      <c r="C18" s="40">
        <f>C19+C43</f>
        <v>266661.2</v>
      </c>
      <c r="D18" s="49">
        <f t="shared" ref="D18:E18" si="1">D19+D43</f>
        <v>275314.7</v>
      </c>
      <c r="E18" s="49">
        <f t="shared" si="1"/>
        <v>289234.3</v>
      </c>
    </row>
    <row r="19" spans="1:19" x14ac:dyDescent="0.25">
      <c r="A19" s="5"/>
      <c r="B19" s="6" t="s">
        <v>11</v>
      </c>
      <c r="C19" s="40">
        <f>C20+C23+C33+C36+C40</f>
        <v>223553.40000000002</v>
      </c>
      <c r="D19" s="49">
        <f t="shared" ref="D19:E19" si="2">D20+D23+D33+D36+D40</f>
        <v>232189.80000000002</v>
      </c>
      <c r="E19" s="49">
        <f t="shared" si="2"/>
        <v>246092.1</v>
      </c>
    </row>
    <row r="20" spans="1:19" x14ac:dyDescent="0.25">
      <c r="A20" s="7" t="s">
        <v>12</v>
      </c>
      <c r="B20" s="6" t="s">
        <v>13</v>
      </c>
      <c r="C20" s="40">
        <f>C21</f>
        <v>70285.2</v>
      </c>
      <c r="D20" s="49">
        <f t="shared" ref="D20:E21" si="3">D21</f>
        <v>75908</v>
      </c>
      <c r="E20" s="49">
        <f t="shared" si="3"/>
        <v>81221.5</v>
      </c>
    </row>
    <row r="21" spans="1:19" x14ac:dyDescent="0.25">
      <c r="A21" s="5" t="s">
        <v>14</v>
      </c>
      <c r="B21" s="6" t="s">
        <v>15</v>
      </c>
      <c r="C21" s="40">
        <f>C22</f>
        <v>70285.2</v>
      </c>
      <c r="D21" s="49">
        <f t="shared" si="3"/>
        <v>75908</v>
      </c>
      <c r="E21" s="49">
        <f t="shared" si="3"/>
        <v>81221.5</v>
      </c>
    </row>
    <row r="22" spans="1:19" ht="0.6" customHeight="1" x14ac:dyDescent="0.25">
      <c r="A22" s="10" t="s">
        <v>16</v>
      </c>
      <c r="B22" s="9" t="s">
        <v>201</v>
      </c>
      <c r="C22" s="41">
        <v>70285.2</v>
      </c>
      <c r="D22" s="57">
        <v>75908</v>
      </c>
      <c r="E22" s="57">
        <v>81221.5</v>
      </c>
      <c r="R22" s="30"/>
      <c r="S22" s="32"/>
    </row>
    <row r="23" spans="1:19" x14ac:dyDescent="0.25">
      <c r="A23" s="5" t="s">
        <v>17</v>
      </c>
      <c r="B23" s="6" t="s">
        <v>18</v>
      </c>
      <c r="C23" s="40">
        <f>C24+C29+C32</f>
        <v>102738.50000000001</v>
      </c>
      <c r="D23" s="49">
        <f t="shared" ref="D23:E23" si="4">D24+D29+D32</f>
        <v>106847.90000000001</v>
      </c>
      <c r="E23" s="49">
        <f t="shared" si="4"/>
        <v>111121.90000000001</v>
      </c>
      <c r="R23" s="30"/>
      <c r="S23" s="32"/>
    </row>
    <row r="24" spans="1:19" ht="30" x14ac:dyDescent="0.25">
      <c r="A24" s="10" t="s">
        <v>19</v>
      </c>
      <c r="B24" s="9" t="s">
        <v>20</v>
      </c>
      <c r="C24" s="41">
        <f>C25+C27</f>
        <v>71534.8</v>
      </c>
      <c r="D24" s="50">
        <f t="shared" ref="D24:E24" si="5">D25+D27</f>
        <v>74396.100000000006</v>
      </c>
      <c r="E24" s="50">
        <f t="shared" si="5"/>
        <v>77372</v>
      </c>
      <c r="R24" s="30"/>
      <c r="S24" s="32"/>
    </row>
    <row r="25" spans="1:19" ht="37.15" customHeight="1" x14ac:dyDescent="0.25">
      <c r="A25" s="8" t="s">
        <v>21</v>
      </c>
      <c r="B25" s="9" t="s">
        <v>22</v>
      </c>
      <c r="C25" s="41">
        <f>C26</f>
        <v>54074.5</v>
      </c>
      <c r="D25" s="50">
        <f t="shared" ref="D25:E25" si="6">D26</f>
        <v>56237.4</v>
      </c>
      <c r="E25" s="50">
        <f t="shared" si="6"/>
        <v>58486.9</v>
      </c>
      <c r="R25" s="30"/>
      <c r="S25" s="32"/>
    </row>
    <row r="26" spans="1:19" ht="39" customHeight="1" x14ac:dyDescent="0.25">
      <c r="A26" s="8" t="s">
        <v>23</v>
      </c>
      <c r="B26" s="9" t="s">
        <v>22</v>
      </c>
      <c r="C26" s="41">
        <v>54074.5</v>
      </c>
      <c r="D26" s="57">
        <v>56237.4</v>
      </c>
      <c r="E26" s="57">
        <v>58486.9</v>
      </c>
      <c r="R26" s="30"/>
      <c r="S26" s="32"/>
    </row>
    <row r="27" spans="1:19" ht="47.45" customHeight="1" x14ac:dyDescent="0.25">
      <c r="A27" s="8" t="s">
        <v>24</v>
      </c>
      <c r="B27" s="9" t="s">
        <v>25</v>
      </c>
      <c r="C27" s="41">
        <f>C28</f>
        <v>17460.3</v>
      </c>
      <c r="D27" s="50">
        <f t="shared" ref="D27:E27" si="7">D28</f>
        <v>18158.7</v>
      </c>
      <c r="E27" s="50">
        <f t="shared" si="7"/>
        <v>18885.099999999999</v>
      </c>
      <c r="R27" s="30"/>
      <c r="S27" s="32"/>
    </row>
    <row r="28" spans="1:19" ht="73.900000000000006" customHeight="1" x14ac:dyDescent="0.25">
      <c r="A28" s="8" t="s">
        <v>26</v>
      </c>
      <c r="B28" s="9" t="s">
        <v>27</v>
      </c>
      <c r="C28" s="41">
        <v>17460.3</v>
      </c>
      <c r="D28" s="57">
        <v>18158.7</v>
      </c>
      <c r="E28" s="57">
        <v>18885.099999999999</v>
      </c>
      <c r="R28" s="30"/>
      <c r="S28" s="32"/>
    </row>
    <row r="29" spans="1:19" x14ac:dyDescent="0.25">
      <c r="A29" s="8" t="s">
        <v>28</v>
      </c>
      <c r="B29" s="9" t="s">
        <v>29</v>
      </c>
      <c r="C29" s="41">
        <f>C30</f>
        <v>27380.400000000001</v>
      </c>
      <c r="D29" s="50">
        <f t="shared" ref="D29:E29" si="8">D30</f>
        <v>28475.599999999999</v>
      </c>
      <c r="E29" s="50">
        <f t="shared" si="8"/>
        <v>29614.6</v>
      </c>
      <c r="R29" s="30"/>
      <c r="S29" s="32"/>
    </row>
    <row r="30" spans="1:19" x14ac:dyDescent="0.25">
      <c r="A30" s="8" t="s">
        <v>30</v>
      </c>
      <c r="B30" s="9" t="s">
        <v>29</v>
      </c>
      <c r="C30" s="41">
        <v>27380.400000000001</v>
      </c>
      <c r="D30" s="57">
        <v>28475.599999999999</v>
      </c>
      <c r="E30" s="57">
        <v>29614.6</v>
      </c>
      <c r="R30" s="30"/>
      <c r="S30" s="32"/>
    </row>
    <row r="31" spans="1:19" ht="30" x14ac:dyDescent="0.25">
      <c r="A31" s="10" t="s">
        <v>31</v>
      </c>
      <c r="B31" s="9" t="s">
        <v>32</v>
      </c>
      <c r="C31" s="41">
        <f>C32</f>
        <v>3823.3</v>
      </c>
      <c r="D31" s="50">
        <f t="shared" ref="D31:E31" si="9">D32</f>
        <v>3976.2</v>
      </c>
      <c r="E31" s="50">
        <f t="shared" si="9"/>
        <v>4135.3</v>
      </c>
      <c r="R31" s="30"/>
      <c r="S31" s="32"/>
    </row>
    <row r="32" spans="1:19" ht="45" customHeight="1" x14ac:dyDescent="0.25">
      <c r="A32" s="10" t="s">
        <v>33</v>
      </c>
      <c r="B32" s="9" t="s">
        <v>34</v>
      </c>
      <c r="C32" s="41">
        <v>3823.3</v>
      </c>
      <c r="D32" s="57">
        <v>3976.2</v>
      </c>
      <c r="E32" s="57">
        <v>4135.3</v>
      </c>
      <c r="R32" s="30"/>
      <c r="S32" s="32"/>
    </row>
    <row r="33" spans="1:19" x14ac:dyDescent="0.25">
      <c r="A33" s="5" t="s">
        <v>35</v>
      </c>
      <c r="B33" s="6" t="s">
        <v>36</v>
      </c>
      <c r="C33" s="40">
        <f t="shared" ref="C33:E34" si="10">C34</f>
        <v>37068</v>
      </c>
      <c r="D33" s="49">
        <f t="shared" si="10"/>
        <v>35399.1</v>
      </c>
      <c r="E33" s="49">
        <f t="shared" si="10"/>
        <v>39066.1</v>
      </c>
      <c r="R33" s="30"/>
      <c r="S33" s="32"/>
    </row>
    <row r="34" spans="1:19" x14ac:dyDescent="0.25">
      <c r="A34" s="8" t="s">
        <v>37</v>
      </c>
      <c r="B34" s="9" t="s">
        <v>38</v>
      </c>
      <c r="C34" s="41">
        <f t="shared" si="10"/>
        <v>37068</v>
      </c>
      <c r="D34" s="50">
        <f t="shared" si="10"/>
        <v>35399.1</v>
      </c>
      <c r="E34" s="50">
        <f t="shared" si="10"/>
        <v>39066.1</v>
      </c>
      <c r="R34" s="30"/>
      <c r="S34" s="32"/>
    </row>
    <row r="35" spans="1:19" ht="30" x14ac:dyDescent="0.25">
      <c r="A35" s="8" t="s">
        <v>39</v>
      </c>
      <c r="B35" s="9" t="s">
        <v>40</v>
      </c>
      <c r="C35" s="41">
        <v>37068</v>
      </c>
      <c r="D35" s="57">
        <v>35399.1</v>
      </c>
      <c r="E35" s="57">
        <v>39066.1</v>
      </c>
      <c r="R35" s="30"/>
      <c r="S35" s="32"/>
    </row>
    <row r="36" spans="1:19" ht="28.5" x14ac:dyDescent="0.25">
      <c r="A36" s="5" t="s">
        <v>41</v>
      </c>
      <c r="B36" s="6" t="s">
        <v>42</v>
      </c>
      <c r="C36" s="40">
        <f t="shared" ref="C36:E37" si="11">C37</f>
        <v>7405.6</v>
      </c>
      <c r="D36" s="49">
        <f t="shared" si="11"/>
        <v>7736.4</v>
      </c>
      <c r="E36" s="49">
        <f t="shared" si="11"/>
        <v>8132.3</v>
      </c>
      <c r="R36" s="30"/>
      <c r="S36" s="32"/>
    </row>
    <row r="37" spans="1:19" x14ac:dyDescent="0.25">
      <c r="A37" s="8" t="s">
        <v>43</v>
      </c>
      <c r="B37" s="9" t="s">
        <v>44</v>
      </c>
      <c r="C37" s="41">
        <f t="shared" si="11"/>
        <v>7405.6</v>
      </c>
      <c r="D37" s="50">
        <f t="shared" si="11"/>
        <v>7736.4</v>
      </c>
      <c r="E37" s="50">
        <f t="shared" si="11"/>
        <v>8132.3</v>
      </c>
      <c r="R37" s="30"/>
      <c r="S37" s="32"/>
    </row>
    <row r="38" spans="1:19" ht="31.5" customHeight="1" x14ac:dyDescent="0.25">
      <c r="A38" s="8" t="s">
        <v>45</v>
      </c>
      <c r="B38" s="9" t="s">
        <v>46</v>
      </c>
      <c r="C38" s="41">
        <v>7405.6</v>
      </c>
      <c r="D38" s="57">
        <v>7736.4</v>
      </c>
      <c r="E38" s="57">
        <v>8132.3</v>
      </c>
      <c r="R38" s="30"/>
      <c r="S38" s="32"/>
    </row>
    <row r="39" spans="1:19" hidden="1" x14ac:dyDescent="0.25">
      <c r="A39" s="8"/>
      <c r="B39" s="9"/>
      <c r="C39" s="41"/>
      <c r="D39" s="57"/>
      <c r="E39" s="57"/>
      <c r="R39" s="30"/>
      <c r="S39" s="32"/>
    </row>
    <row r="40" spans="1:19" x14ac:dyDescent="0.25">
      <c r="A40" s="5" t="s">
        <v>47</v>
      </c>
      <c r="B40" s="6" t="s">
        <v>48</v>
      </c>
      <c r="C40" s="40">
        <f>C41</f>
        <v>6056.1</v>
      </c>
      <c r="D40" s="49">
        <f t="shared" ref="D40:E41" si="12">D41</f>
        <v>6298.4</v>
      </c>
      <c r="E40" s="49">
        <f t="shared" si="12"/>
        <v>6550.3</v>
      </c>
      <c r="R40" s="30"/>
      <c r="S40" s="32"/>
    </row>
    <row r="41" spans="1:19" ht="31.5" customHeight="1" x14ac:dyDescent="0.25">
      <c r="A41" s="8" t="s">
        <v>49</v>
      </c>
      <c r="B41" s="9" t="s">
        <v>50</v>
      </c>
      <c r="C41" s="41">
        <f>C42</f>
        <v>6056.1</v>
      </c>
      <c r="D41" s="50">
        <f t="shared" si="12"/>
        <v>6298.4</v>
      </c>
      <c r="E41" s="50">
        <f t="shared" si="12"/>
        <v>6550.3</v>
      </c>
      <c r="R41" s="30"/>
      <c r="S41" s="32"/>
    </row>
    <row r="42" spans="1:19" ht="45.75" customHeight="1" x14ac:dyDescent="0.25">
      <c r="A42" s="8" t="s">
        <v>51</v>
      </c>
      <c r="B42" s="9" t="s">
        <v>52</v>
      </c>
      <c r="C42" s="41">
        <v>6056.1</v>
      </c>
      <c r="D42" s="57">
        <v>6298.4</v>
      </c>
      <c r="E42" s="57">
        <v>6550.3</v>
      </c>
      <c r="R42" s="30"/>
      <c r="S42" s="32"/>
    </row>
    <row r="43" spans="1:19" x14ac:dyDescent="0.25">
      <c r="A43" s="5"/>
      <c r="B43" s="6" t="s">
        <v>53</v>
      </c>
      <c r="C43" s="40">
        <f>C44+C53+C65+C63+C58</f>
        <v>43107.799999999996</v>
      </c>
      <c r="D43" s="49">
        <f t="shared" ref="D43:E43" si="13">D44+D53+D65+D63+D58</f>
        <v>43124.9</v>
      </c>
      <c r="E43" s="49">
        <f t="shared" si="13"/>
        <v>43142.2</v>
      </c>
      <c r="R43" s="30"/>
      <c r="S43" s="32"/>
    </row>
    <row r="44" spans="1:19" ht="42.75" x14ac:dyDescent="0.25">
      <c r="A44" s="5" t="s">
        <v>54</v>
      </c>
      <c r="B44" s="6" t="s">
        <v>55</v>
      </c>
      <c r="C44" s="40">
        <f>C46+C48+C50+C52</f>
        <v>39583.199999999997</v>
      </c>
      <c r="D44" s="49">
        <f t="shared" ref="D44:E44" si="14">D46+D48+D50+D52</f>
        <v>39593.800000000003</v>
      </c>
      <c r="E44" s="49">
        <f t="shared" si="14"/>
        <v>39604.699999999997</v>
      </c>
      <c r="R44" s="30"/>
      <c r="S44" s="32"/>
    </row>
    <row r="45" spans="1:19" ht="89.25" customHeight="1" x14ac:dyDescent="0.25">
      <c r="A45" s="8" t="s">
        <v>167</v>
      </c>
      <c r="B45" s="9" t="s">
        <v>168</v>
      </c>
      <c r="C45" s="40">
        <f>C46+C48</f>
        <v>39463.199999999997</v>
      </c>
      <c r="D45" s="49">
        <f t="shared" ref="D45:E45" si="15">D46+D48</f>
        <v>39473.800000000003</v>
      </c>
      <c r="E45" s="49">
        <f t="shared" si="15"/>
        <v>39484.699999999997</v>
      </c>
      <c r="R45" s="30"/>
      <c r="S45" s="32"/>
    </row>
    <row r="46" spans="1:19" ht="75" x14ac:dyDescent="0.25">
      <c r="A46" s="8" t="s">
        <v>56</v>
      </c>
      <c r="B46" s="9" t="s">
        <v>57</v>
      </c>
      <c r="C46" s="41">
        <f>C47</f>
        <v>37763.199999999997</v>
      </c>
      <c r="D46" s="50">
        <f t="shared" ref="D46:E46" si="16">D47</f>
        <v>37773.800000000003</v>
      </c>
      <c r="E46" s="50">
        <f t="shared" si="16"/>
        <v>37784.699999999997</v>
      </c>
      <c r="R46" s="30"/>
      <c r="S46" s="32"/>
    </row>
    <row r="47" spans="1:19" ht="91.5" customHeight="1" x14ac:dyDescent="0.25">
      <c r="A47" s="11" t="s">
        <v>58</v>
      </c>
      <c r="B47" s="9" t="s">
        <v>59</v>
      </c>
      <c r="C47" s="41">
        <v>37763.199999999997</v>
      </c>
      <c r="D47" s="57">
        <v>37773.800000000003</v>
      </c>
      <c r="E47" s="57">
        <v>37784.699999999997</v>
      </c>
      <c r="R47" s="30"/>
      <c r="S47" s="32"/>
    </row>
    <row r="48" spans="1:19" ht="92.25" customHeight="1" x14ac:dyDescent="0.25">
      <c r="A48" s="8" t="s">
        <v>60</v>
      </c>
      <c r="B48" s="9" t="s">
        <v>61</v>
      </c>
      <c r="C48" s="41">
        <f>C49</f>
        <v>1700</v>
      </c>
      <c r="D48" s="50">
        <f t="shared" ref="D48:E48" si="17">D49</f>
        <v>1700</v>
      </c>
      <c r="E48" s="50">
        <f t="shared" si="17"/>
        <v>1700</v>
      </c>
      <c r="R48" s="30"/>
      <c r="S48" s="32"/>
    </row>
    <row r="49" spans="1:19" ht="90" x14ac:dyDescent="0.25">
      <c r="A49" s="11" t="s">
        <v>62</v>
      </c>
      <c r="B49" s="12" t="s">
        <v>63</v>
      </c>
      <c r="C49" s="41">
        <v>1700</v>
      </c>
      <c r="D49" s="57">
        <v>1700</v>
      </c>
      <c r="E49" s="57">
        <v>1700</v>
      </c>
      <c r="R49" s="30"/>
      <c r="S49" s="32"/>
    </row>
    <row r="50" spans="1:19" ht="90" x14ac:dyDescent="0.25">
      <c r="A50" s="8" t="s">
        <v>64</v>
      </c>
      <c r="B50" s="9" t="s">
        <v>65</v>
      </c>
      <c r="C50" s="41">
        <f>C51</f>
        <v>50</v>
      </c>
      <c r="D50" s="50">
        <f t="shared" ref="D50:E50" si="18">D51</f>
        <v>50</v>
      </c>
      <c r="E50" s="50">
        <f t="shared" si="18"/>
        <v>50</v>
      </c>
      <c r="R50" s="30"/>
      <c r="S50" s="32"/>
    </row>
    <row r="51" spans="1:19" ht="75" x14ac:dyDescent="0.25">
      <c r="A51" s="8" t="s">
        <v>66</v>
      </c>
      <c r="B51" s="9" t="s">
        <v>67</v>
      </c>
      <c r="C51" s="41">
        <v>50</v>
      </c>
      <c r="D51" s="57">
        <v>50</v>
      </c>
      <c r="E51" s="57">
        <v>50</v>
      </c>
      <c r="R51" s="30"/>
      <c r="S51" s="32"/>
    </row>
    <row r="52" spans="1:19" ht="90" x14ac:dyDescent="0.25">
      <c r="A52" s="8" t="s">
        <v>68</v>
      </c>
      <c r="B52" s="13" t="s">
        <v>156</v>
      </c>
      <c r="C52" s="41">
        <v>70</v>
      </c>
      <c r="D52" s="57">
        <v>70</v>
      </c>
      <c r="E52" s="57">
        <v>70</v>
      </c>
      <c r="R52" s="30"/>
      <c r="S52" s="32"/>
    </row>
    <row r="53" spans="1:19" x14ac:dyDescent="0.25">
      <c r="A53" s="5" t="s">
        <v>69</v>
      </c>
      <c r="B53" s="6" t="s">
        <v>70</v>
      </c>
      <c r="C53" s="40">
        <f>C54</f>
        <v>124</v>
      </c>
      <c r="D53" s="49">
        <f t="shared" ref="D53:E53" si="19">D54</f>
        <v>129</v>
      </c>
      <c r="E53" s="49">
        <f t="shared" si="19"/>
        <v>134</v>
      </c>
      <c r="R53" s="30"/>
      <c r="S53" s="32"/>
    </row>
    <row r="54" spans="1:19" ht="27" customHeight="1" x14ac:dyDescent="0.25">
      <c r="A54" s="8" t="s">
        <v>71</v>
      </c>
      <c r="B54" s="9" t="s">
        <v>72</v>
      </c>
      <c r="C54" s="41">
        <v>124</v>
      </c>
      <c r="D54" s="57">
        <v>129</v>
      </c>
      <c r="E54" s="57">
        <v>134</v>
      </c>
      <c r="R54" s="30"/>
      <c r="S54" s="32"/>
    </row>
    <row r="55" spans="1:19" ht="1.1499999999999999" customHeight="1" x14ac:dyDescent="0.25">
      <c r="A55" s="10" t="s">
        <v>170</v>
      </c>
      <c r="B55" s="9" t="s">
        <v>169</v>
      </c>
      <c r="C55" s="41"/>
      <c r="D55" s="57"/>
      <c r="E55" s="57"/>
      <c r="R55" s="30"/>
      <c r="S55" s="32"/>
    </row>
    <row r="56" spans="1:19" ht="30" hidden="1" x14ac:dyDescent="0.25">
      <c r="A56" s="10" t="s">
        <v>171</v>
      </c>
      <c r="B56" s="9" t="s">
        <v>73</v>
      </c>
      <c r="C56" s="41"/>
      <c r="D56" s="57"/>
      <c r="E56" s="57"/>
      <c r="R56" s="30"/>
      <c r="S56" s="32"/>
    </row>
    <row r="57" spans="1:19" ht="30" hidden="1" x14ac:dyDescent="0.25">
      <c r="A57" s="10" t="s">
        <v>172</v>
      </c>
      <c r="B57" s="9" t="s">
        <v>74</v>
      </c>
      <c r="C57" s="41"/>
      <c r="D57" s="57"/>
      <c r="E57" s="57"/>
      <c r="R57" s="30"/>
      <c r="S57" s="32"/>
    </row>
    <row r="58" spans="1:19" ht="28.5" x14ac:dyDescent="0.25">
      <c r="A58" s="5" t="s">
        <v>75</v>
      </c>
      <c r="B58" s="6" t="s">
        <v>76</v>
      </c>
      <c r="C58" s="40">
        <f>C62+C60</f>
        <v>36.200000000000003</v>
      </c>
      <c r="D58" s="49">
        <f>D62+D60</f>
        <v>37.699999999999996</v>
      </c>
      <c r="E58" s="49">
        <f>E62+E60</f>
        <v>39.1</v>
      </c>
      <c r="R58" s="30"/>
      <c r="S58" s="32"/>
    </row>
    <row r="59" spans="1:19" ht="0.6" customHeight="1" x14ac:dyDescent="0.25">
      <c r="A59" s="8" t="s">
        <v>173</v>
      </c>
      <c r="B59" s="9" t="s">
        <v>174</v>
      </c>
      <c r="C59" s="40"/>
      <c r="D59" s="57"/>
      <c r="E59" s="57"/>
      <c r="R59" s="30"/>
      <c r="S59" s="32"/>
    </row>
    <row r="60" spans="1:19" ht="40.9" customHeight="1" x14ac:dyDescent="0.25">
      <c r="A60" s="8" t="s">
        <v>176</v>
      </c>
      <c r="B60" s="9" t="s">
        <v>175</v>
      </c>
      <c r="C60" s="40">
        <v>3.7</v>
      </c>
      <c r="D60" s="57">
        <v>3.9</v>
      </c>
      <c r="E60" s="57">
        <v>4</v>
      </c>
      <c r="R60" s="30"/>
      <c r="S60" s="32"/>
    </row>
    <row r="61" spans="1:19" hidden="1" x14ac:dyDescent="0.25">
      <c r="A61" s="8" t="s">
        <v>178</v>
      </c>
      <c r="B61" s="9" t="s">
        <v>177</v>
      </c>
      <c r="C61" s="40">
        <v>31.3</v>
      </c>
      <c r="D61" s="57"/>
      <c r="E61" s="57"/>
      <c r="R61" s="30"/>
      <c r="S61" s="32"/>
    </row>
    <row r="62" spans="1:19" ht="30" x14ac:dyDescent="0.25">
      <c r="A62" s="10" t="s">
        <v>77</v>
      </c>
      <c r="B62" s="9" t="s">
        <v>78</v>
      </c>
      <c r="C62" s="41">
        <v>32.5</v>
      </c>
      <c r="D62" s="57">
        <v>33.799999999999997</v>
      </c>
      <c r="E62" s="57">
        <v>35.1</v>
      </c>
      <c r="R62" s="30"/>
      <c r="S62" s="32"/>
    </row>
    <row r="63" spans="1:19" ht="28.5" x14ac:dyDescent="0.25">
      <c r="A63" s="5" t="s">
        <v>79</v>
      </c>
      <c r="B63" s="6" t="s">
        <v>80</v>
      </c>
      <c r="C63" s="40">
        <f>C64</f>
        <v>1000</v>
      </c>
      <c r="D63" s="49">
        <f t="shared" ref="D63:E63" si="20">D64</f>
        <v>1000</v>
      </c>
      <c r="E63" s="49">
        <f t="shared" si="20"/>
        <v>1000</v>
      </c>
      <c r="R63" s="30"/>
      <c r="S63" s="32"/>
    </row>
    <row r="64" spans="1:19" ht="60.75" customHeight="1" x14ac:dyDescent="0.25">
      <c r="A64" s="10" t="s">
        <v>81</v>
      </c>
      <c r="B64" s="9" t="s">
        <v>82</v>
      </c>
      <c r="C64" s="41">
        <v>1000</v>
      </c>
      <c r="D64" s="57">
        <v>1000</v>
      </c>
      <c r="E64" s="57">
        <v>1000</v>
      </c>
      <c r="R64" s="30"/>
      <c r="S64" s="32"/>
    </row>
    <row r="65" spans="1:19" x14ac:dyDescent="0.25">
      <c r="A65" s="5" t="s">
        <v>83</v>
      </c>
      <c r="B65" s="6" t="s">
        <v>84</v>
      </c>
      <c r="C65" s="40">
        <v>2364.4</v>
      </c>
      <c r="D65" s="58">
        <v>2364.4</v>
      </c>
      <c r="E65" s="58">
        <v>2364.4</v>
      </c>
      <c r="R65" s="30"/>
      <c r="S65" s="32"/>
    </row>
    <row r="66" spans="1:19" x14ac:dyDescent="0.25">
      <c r="A66" s="5" t="s">
        <v>85</v>
      </c>
      <c r="B66" s="6" t="s">
        <v>86</v>
      </c>
      <c r="C66" s="40">
        <f>C67+C125+C126</f>
        <v>915672.75299999991</v>
      </c>
      <c r="D66" s="49">
        <f t="shared" ref="D66:E66" si="21">D67+D125+D126</f>
        <v>731907.36615999998</v>
      </c>
      <c r="E66" s="49">
        <f t="shared" si="21"/>
        <v>1022040.2670400001</v>
      </c>
      <c r="R66" s="30"/>
      <c r="S66" s="32"/>
    </row>
    <row r="67" spans="1:19" ht="28.5" x14ac:dyDescent="0.25">
      <c r="A67" s="5" t="s">
        <v>87</v>
      </c>
      <c r="B67" s="6" t="s">
        <v>88</v>
      </c>
      <c r="C67" s="40">
        <f>C68+C100+C72+C119</f>
        <v>902193.77299999993</v>
      </c>
      <c r="D67" s="49">
        <f t="shared" ref="D67:E67" si="22">D68+D100+D72+D119</f>
        <v>731907.36615999998</v>
      </c>
      <c r="E67" s="49">
        <f t="shared" si="22"/>
        <v>1022040.2670400001</v>
      </c>
      <c r="R67" s="30"/>
      <c r="S67" s="32"/>
    </row>
    <row r="68" spans="1:19" ht="28.5" x14ac:dyDescent="0.25">
      <c r="A68" s="5" t="s">
        <v>89</v>
      </c>
      <c r="B68" s="6" t="s">
        <v>90</v>
      </c>
      <c r="C68" s="40">
        <f>C69+C70+C71</f>
        <v>192400</v>
      </c>
      <c r="D68" s="49">
        <f t="shared" ref="D68:E68" si="23">D69+D70+D71</f>
        <v>153920</v>
      </c>
      <c r="E68" s="49">
        <f t="shared" si="23"/>
        <v>153920</v>
      </c>
      <c r="R68" s="30"/>
      <c r="S68" s="32"/>
    </row>
    <row r="69" spans="1:19" ht="45" x14ac:dyDescent="0.25">
      <c r="A69" s="8" t="s">
        <v>91</v>
      </c>
      <c r="B69" s="9" t="s">
        <v>92</v>
      </c>
      <c r="C69" s="42">
        <v>192400</v>
      </c>
      <c r="D69" s="57">
        <v>153920</v>
      </c>
      <c r="E69" s="57">
        <v>153920</v>
      </c>
      <c r="R69" s="30"/>
      <c r="S69" s="32"/>
    </row>
    <row r="70" spans="1:19" ht="0.6" customHeight="1" x14ac:dyDescent="0.25">
      <c r="A70" s="8" t="s">
        <v>93</v>
      </c>
      <c r="B70" s="9" t="s">
        <v>94</v>
      </c>
      <c r="C70" s="42">
        <v>0</v>
      </c>
      <c r="D70" s="57"/>
      <c r="E70" s="57"/>
      <c r="R70" s="30"/>
      <c r="S70" s="32"/>
    </row>
    <row r="71" spans="1:19" ht="30.6" hidden="1" customHeight="1" x14ac:dyDescent="0.25">
      <c r="A71" s="8" t="s">
        <v>95</v>
      </c>
      <c r="B71" s="9" t="s">
        <v>96</v>
      </c>
      <c r="C71" s="42">
        <v>0</v>
      </c>
      <c r="D71" s="57"/>
      <c r="E71" s="57"/>
      <c r="R71" s="30"/>
      <c r="S71" s="32"/>
    </row>
    <row r="72" spans="1:19" ht="30" customHeight="1" x14ac:dyDescent="0.25">
      <c r="A72" s="5" t="s">
        <v>97</v>
      </c>
      <c r="B72" s="6" t="s">
        <v>98</v>
      </c>
      <c r="C72" s="40">
        <f>C74+C79+C82+C83+C84+C85+C92+C80+C73+C77+C76+C89+C88+C90+C75+C81+C91</f>
        <v>309593.40000000002</v>
      </c>
      <c r="D72" s="49">
        <f t="shared" ref="D72" si="24">D74+D79+D82+D83+D84+D85+D92+D80+D73+D77+D76+D89+D88+D90+D75</f>
        <v>100875.63515999999</v>
      </c>
      <c r="E72" s="49">
        <f>E74+E79+E82+E83+E84+E85+E92+E80+E73+E77+E76+E89+E88+E90+E75</f>
        <v>370126.02204000001</v>
      </c>
      <c r="R72" s="30"/>
      <c r="S72" s="32"/>
    </row>
    <row r="73" spans="1:19" ht="0.6" customHeight="1" x14ac:dyDescent="0.25">
      <c r="A73" s="14" t="s">
        <v>99</v>
      </c>
      <c r="B73" s="9" t="s">
        <v>157</v>
      </c>
      <c r="C73" s="42">
        <v>5000</v>
      </c>
      <c r="D73" s="57"/>
      <c r="E73" s="57">
        <v>0</v>
      </c>
      <c r="K73" s="27">
        <v>-100000</v>
      </c>
      <c r="R73" s="30"/>
      <c r="S73" s="32"/>
    </row>
    <row r="74" spans="1:19" ht="45.6" customHeight="1" x14ac:dyDescent="0.25">
      <c r="A74" s="8" t="s">
        <v>204</v>
      </c>
      <c r="B74" s="9" t="s">
        <v>203</v>
      </c>
      <c r="C74" s="42"/>
      <c r="D74" s="57">
        <v>35801.22</v>
      </c>
      <c r="E74" s="57">
        <v>78592.52</v>
      </c>
      <c r="I74" s="27" t="s">
        <v>206</v>
      </c>
      <c r="J74" s="27">
        <v>78592.52</v>
      </c>
      <c r="R74" s="30"/>
      <c r="S74" s="32"/>
    </row>
    <row r="75" spans="1:19" ht="75.75" customHeight="1" x14ac:dyDescent="0.25">
      <c r="A75" s="8" t="s">
        <v>166</v>
      </c>
      <c r="B75" s="9" t="s">
        <v>165</v>
      </c>
      <c r="C75" s="42">
        <v>34</v>
      </c>
      <c r="D75" s="57">
        <v>2744.5454599999998</v>
      </c>
      <c r="E75" s="57">
        <v>2794.2424299999998</v>
      </c>
      <c r="I75" s="27">
        <v>4.546E-2</v>
      </c>
      <c r="J75" s="27">
        <v>4.2430000000000002E-2</v>
      </c>
      <c r="R75" s="30"/>
      <c r="S75" s="32"/>
    </row>
    <row r="76" spans="1:19" ht="38.450000000000003" hidden="1" customHeight="1" x14ac:dyDescent="0.25">
      <c r="A76" s="8" t="s">
        <v>160</v>
      </c>
      <c r="B76" s="9" t="s">
        <v>159</v>
      </c>
      <c r="C76" s="42"/>
      <c r="D76" s="57"/>
      <c r="E76" s="57"/>
      <c r="R76" s="30"/>
      <c r="S76" s="32"/>
    </row>
    <row r="77" spans="1:19" ht="75.599999999999994" hidden="1" customHeight="1" x14ac:dyDescent="0.25">
      <c r="A77" s="8" t="s">
        <v>100</v>
      </c>
      <c r="B77" s="9" t="s">
        <v>179</v>
      </c>
      <c r="C77" s="42"/>
      <c r="D77" s="57"/>
      <c r="E77" s="57"/>
      <c r="R77" s="30"/>
      <c r="S77" s="32"/>
    </row>
    <row r="78" spans="1:19" ht="28.9" hidden="1" customHeight="1" x14ac:dyDescent="0.25">
      <c r="A78" s="8"/>
      <c r="B78" s="9" t="s">
        <v>180</v>
      </c>
      <c r="C78" s="42">
        <v>6.1</v>
      </c>
      <c r="D78" s="57"/>
      <c r="E78" s="57"/>
      <c r="R78" s="30"/>
      <c r="S78" s="32"/>
    </row>
    <row r="79" spans="1:19" ht="75" x14ac:dyDescent="0.25">
      <c r="A79" s="8" t="s">
        <v>101</v>
      </c>
      <c r="B79" s="9" t="s">
        <v>102</v>
      </c>
      <c r="C79" s="42">
        <v>213</v>
      </c>
      <c r="D79" s="57">
        <v>18576.56263</v>
      </c>
      <c r="E79" s="57">
        <v>18147.041420000001</v>
      </c>
      <c r="I79" s="52">
        <v>-3.737E-2</v>
      </c>
      <c r="J79" s="52">
        <v>4.1419999999999998E-2</v>
      </c>
      <c r="R79" s="30"/>
      <c r="S79" s="32"/>
    </row>
    <row r="80" spans="1:19" ht="1.1499999999999999" customHeight="1" x14ac:dyDescent="0.25">
      <c r="A80" s="8" t="s">
        <v>103</v>
      </c>
      <c r="B80" s="9" t="s">
        <v>104</v>
      </c>
      <c r="C80" s="42">
        <v>17570.900000000001</v>
      </c>
      <c r="D80" s="57">
        <v>0</v>
      </c>
      <c r="E80" s="57">
        <v>0</v>
      </c>
      <c r="R80" s="30"/>
      <c r="S80" s="32"/>
    </row>
    <row r="81" spans="1:19" ht="39.6" hidden="1" customHeight="1" x14ac:dyDescent="0.25">
      <c r="A81" s="8" t="s">
        <v>182</v>
      </c>
      <c r="B81" s="28" t="s">
        <v>183</v>
      </c>
      <c r="C81" s="42">
        <v>0</v>
      </c>
      <c r="D81" s="57"/>
      <c r="E81" s="57"/>
      <c r="R81" s="30"/>
      <c r="S81" s="32"/>
    </row>
    <row r="82" spans="1:19" ht="60" x14ac:dyDescent="0.25">
      <c r="A82" s="8" t="s">
        <v>105</v>
      </c>
      <c r="B82" s="9" t="s">
        <v>106</v>
      </c>
      <c r="C82" s="42">
        <v>0</v>
      </c>
      <c r="D82" s="57">
        <v>640</v>
      </c>
      <c r="E82" s="57">
        <v>590</v>
      </c>
      <c r="R82" s="30"/>
      <c r="S82" s="32"/>
    </row>
    <row r="83" spans="1:19" ht="0.6" customHeight="1" x14ac:dyDescent="0.25">
      <c r="A83" s="15" t="s">
        <v>107</v>
      </c>
      <c r="B83" s="16" t="s">
        <v>108</v>
      </c>
      <c r="C83" s="42">
        <v>1224.7</v>
      </c>
      <c r="D83" s="57"/>
      <c r="E83" s="57"/>
      <c r="R83" s="30"/>
      <c r="S83" s="32"/>
    </row>
    <row r="84" spans="1:19" ht="36" hidden="1" customHeight="1" x14ac:dyDescent="0.25">
      <c r="A84" s="14" t="s">
        <v>109</v>
      </c>
      <c r="B84" s="16" t="s">
        <v>110</v>
      </c>
      <c r="C84" s="42"/>
      <c r="D84" s="57"/>
      <c r="E84" s="57"/>
      <c r="R84" s="30"/>
      <c r="S84" s="32"/>
    </row>
    <row r="85" spans="1:19" ht="31.15" customHeight="1" x14ac:dyDescent="0.25">
      <c r="A85" s="10" t="s">
        <v>111</v>
      </c>
      <c r="B85" s="9" t="s">
        <v>112</v>
      </c>
      <c r="C85" s="41">
        <v>0</v>
      </c>
      <c r="D85" s="57">
        <f>D86+D87</f>
        <v>139.6</v>
      </c>
      <c r="E85" s="57">
        <f>E86+E87</f>
        <v>137.4</v>
      </c>
      <c r="R85" s="30"/>
      <c r="S85" s="32"/>
    </row>
    <row r="86" spans="1:19" ht="34.9" hidden="1" customHeight="1" x14ac:dyDescent="0.25">
      <c r="A86" s="8"/>
      <c r="B86" s="17" t="s">
        <v>113</v>
      </c>
      <c r="C86" s="42">
        <v>50.6</v>
      </c>
      <c r="D86" s="57"/>
      <c r="E86" s="57"/>
      <c r="R86" s="30"/>
      <c r="S86" s="32"/>
    </row>
    <row r="87" spans="1:19" ht="30" hidden="1" customHeight="1" x14ac:dyDescent="0.25">
      <c r="A87" s="8"/>
      <c r="B87" s="17" t="s">
        <v>114</v>
      </c>
      <c r="C87" s="42">
        <v>141.30000000000001</v>
      </c>
      <c r="D87" s="57">
        <v>139.6</v>
      </c>
      <c r="E87" s="57">
        <v>137.4</v>
      </c>
      <c r="R87" s="30"/>
      <c r="S87" s="32"/>
    </row>
    <row r="88" spans="1:19" ht="45.75" customHeight="1" x14ac:dyDescent="0.25">
      <c r="A88" s="8" t="s">
        <v>164</v>
      </c>
      <c r="B88" s="17" t="s">
        <v>163</v>
      </c>
      <c r="C88" s="42">
        <v>40.4</v>
      </c>
      <c r="D88" s="57">
        <v>5050.5050499999998</v>
      </c>
      <c r="E88" s="57">
        <v>5050.5050499999998</v>
      </c>
      <c r="I88" s="27">
        <v>5050.5050499999998</v>
      </c>
      <c r="J88" s="27">
        <v>5050.5050499999998</v>
      </c>
      <c r="R88" s="30"/>
      <c r="S88" s="32"/>
    </row>
    <row r="89" spans="1:19" ht="18" hidden="1" customHeight="1" x14ac:dyDescent="0.25">
      <c r="A89" s="8" t="s">
        <v>161</v>
      </c>
      <c r="B89" s="17" t="s">
        <v>162</v>
      </c>
      <c r="C89" s="42">
        <v>255900.4</v>
      </c>
      <c r="D89" s="57">
        <v>0</v>
      </c>
      <c r="E89" s="57">
        <v>0</v>
      </c>
      <c r="R89" s="30"/>
      <c r="S89" s="32"/>
    </row>
    <row r="90" spans="1:19" ht="47.25" customHeight="1" x14ac:dyDescent="0.25">
      <c r="A90" s="8" t="s">
        <v>191</v>
      </c>
      <c r="B90" s="17" t="s">
        <v>192</v>
      </c>
      <c r="C90" s="42">
        <v>1625</v>
      </c>
      <c r="D90" s="57">
        <v>16406.161609999999</v>
      </c>
      <c r="E90" s="57">
        <v>259711.31314000001</v>
      </c>
      <c r="I90" s="45" t="s">
        <v>205</v>
      </c>
      <c r="J90" s="27">
        <v>1.3140000000000001E-2</v>
      </c>
      <c r="R90" s="30"/>
      <c r="S90" s="32"/>
    </row>
    <row r="91" spans="1:19" ht="31.15" hidden="1" customHeight="1" x14ac:dyDescent="0.25">
      <c r="A91" s="8" t="s">
        <v>185</v>
      </c>
      <c r="B91" s="17" t="s">
        <v>184</v>
      </c>
      <c r="C91" s="42">
        <v>0</v>
      </c>
      <c r="D91" s="57"/>
      <c r="E91" s="57"/>
      <c r="R91" s="30"/>
      <c r="S91" s="32"/>
    </row>
    <row r="92" spans="1:19" ht="24.6" customHeight="1" x14ac:dyDescent="0.25">
      <c r="A92" s="8" t="s">
        <v>115</v>
      </c>
      <c r="B92" s="9" t="s">
        <v>116</v>
      </c>
      <c r="C92" s="42">
        <f>C95+C96+C93+C99+C94+C98</f>
        <v>27985</v>
      </c>
      <c r="D92" s="57">
        <f>D95+D99</f>
        <v>21517.040410000001</v>
      </c>
      <c r="E92" s="57">
        <f>E95+E93</f>
        <v>5103</v>
      </c>
      <c r="R92" s="30"/>
      <c r="S92" s="32"/>
    </row>
    <row r="93" spans="1:19" ht="45.6" hidden="1" customHeight="1" x14ac:dyDescent="0.25">
      <c r="A93" s="14"/>
      <c r="B93" s="9" t="s">
        <v>193</v>
      </c>
      <c r="C93" s="42">
        <v>0</v>
      </c>
      <c r="D93" s="57">
        <v>0</v>
      </c>
      <c r="E93" s="57">
        <v>1290</v>
      </c>
      <c r="R93" s="30"/>
      <c r="S93" s="32"/>
    </row>
    <row r="94" spans="1:19" ht="29.45" hidden="1" customHeight="1" x14ac:dyDescent="0.25">
      <c r="A94" s="14"/>
      <c r="B94" s="9" t="s">
        <v>190</v>
      </c>
      <c r="C94" s="42">
        <v>0</v>
      </c>
      <c r="D94" s="57"/>
      <c r="E94" s="57"/>
      <c r="Q94" s="33"/>
      <c r="R94" s="30"/>
      <c r="S94" s="32"/>
    </row>
    <row r="95" spans="1:19" ht="82.15" hidden="1" customHeight="1" x14ac:dyDescent="0.25">
      <c r="A95" s="14"/>
      <c r="B95" s="9" t="s">
        <v>117</v>
      </c>
      <c r="C95" s="42">
        <v>3813</v>
      </c>
      <c r="D95" s="57">
        <v>3813</v>
      </c>
      <c r="E95" s="57">
        <v>3813</v>
      </c>
      <c r="R95" s="30"/>
      <c r="S95" s="32"/>
    </row>
    <row r="96" spans="1:19" ht="42.6" hidden="1" customHeight="1" x14ac:dyDescent="0.25">
      <c r="A96" s="14"/>
      <c r="B96" s="9" t="s">
        <v>118</v>
      </c>
      <c r="C96" s="42">
        <v>20172</v>
      </c>
      <c r="D96" s="57">
        <v>0</v>
      </c>
      <c r="E96" s="57">
        <v>0</v>
      </c>
      <c r="R96" s="30"/>
      <c r="S96" s="32"/>
    </row>
    <row r="97" spans="1:19" ht="41.45" hidden="1" customHeight="1" x14ac:dyDescent="0.25">
      <c r="A97" s="8"/>
      <c r="B97" s="9" t="s">
        <v>119</v>
      </c>
      <c r="C97" s="42"/>
      <c r="D97" s="57"/>
      <c r="E97" s="57"/>
      <c r="R97" s="30"/>
      <c r="S97" s="32"/>
    </row>
    <row r="98" spans="1:19" ht="50.45" hidden="1" customHeight="1" x14ac:dyDescent="0.25">
      <c r="A98" s="8"/>
      <c r="B98" s="9" t="s">
        <v>194</v>
      </c>
      <c r="C98" s="42">
        <v>4000</v>
      </c>
      <c r="D98" s="57">
        <v>0</v>
      </c>
      <c r="E98" s="57">
        <v>0</v>
      </c>
      <c r="R98" s="30"/>
      <c r="S98" s="32"/>
    </row>
    <row r="99" spans="1:19" ht="82.15" hidden="1" customHeight="1" x14ac:dyDescent="0.25">
      <c r="A99" s="8"/>
      <c r="B99" s="9" t="s">
        <v>202</v>
      </c>
      <c r="C99" s="42">
        <v>0</v>
      </c>
      <c r="D99" s="57">
        <v>17704.040410000001</v>
      </c>
      <c r="E99" s="57"/>
      <c r="I99" s="27">
        <v>-5.9589999999999997E-2</v>
      </c>
      <c r="R99" s="30"/>
      <c r="S99" s="32"/>
    </row>
    <row r="100" spans="1:19" ht="28.5" x14ac:dyDescent="0.25">
      <c r="A100" s="5" t="s">
        <v>120</v>
      </c>
      <c r="B100" s="6" t="s">
        <v>121</v>
      </c>
      <c r="C100" s="40">
        <f>C101+C114+C117+C118</f>
        <v>397588.89999999991</v>
      </c>
      <c r="D100" s="49">
        <f t="shared" ref="D100:E100" si="25">D101+D114+D117+D118</f>
        <v>432369.99999999994</v>
      </c>
      <c r="E100" s="49">
        <f t="shared" si="25"/>
        <v>453213.29999999993</v>
      </c>
      <c r="R100" s="30"/>
      <c r="S100" s="32"/>
    </row>
    <row r="101" spans="1:19" ht="45" x14ac:dyDescent="0.25">
      <c r="A101" s="8" t="s">
        <v>122</v>
      </c>
      <c r="B101" s="9" t="s">
        <v>123</v>
      </c>
      <c r="C101" s="41">
        <f>C102+C103+C104+C105+C106+C108+C110+C111+C112+C107+C109+C113</f>
        <v>384194.09999999992</v>
      </c>
      <c r="D101" s="50">
        <f>D102+D103+D104+D105+D106+D108+D110+D111+D112+D107+D109+D113</f>
        <v>421345.59999999992</v>
      </c>
      <c r="E101" s="50">
        <f t="shared" ref="E101" si="26">E102+E103+E104+E105+E106+E108+E110+E111+E112+E107+E109+E113</f>
        <v>441691.79999999993</v>
      </c>
      <c r="R101" s="30"/>
      <c r="S101" s="32"/>
    </row>
    <row r="102" spans="1:19" ht="65.45" hidden="1" customHeight="1" x14ac:dyDescent="0.25">
      <c r="A102" s="8" t="s">
        <v>122</v>
      </c>
      <c r="B102" s="9" t="s">
        <v>124</v>
      </c>
      <c r="C102" s="42">
        <v>493</v>
      </c>
      <c r="D102" s="57">
        <v>493</v>
      </c>
      <c r="E102" s="57">
        <v>493</v>
      </c>
      <c r="R102" s="30"/>
      <c r="S102" s="32"/>
    </row>
    <row r="103" spans="1:19" ht="62.45" hidden="1" customHeight="1" x14ac:dyDescent="0.25">
      <c r="A103" s="8" t="s">
        <v>122</v>
      </c>
      <c r="B103" s="12" t="s">
        <v>125</v>
      </c>
      <c r="C103" s="42">
        <v>0</v>
      </c>
      <c r="D103" s="57">
        <v>0</v>
      </c>
      <c r="E103" s="57">
        <v>0</v>
      </c>
      <c r="R103" s="30"/>
      <c r="S103" s="32"/>
    </row>
    <row r="104" spans="1:19" ht="136.9" hidden="1" customHeight="1" x14ac:dyDescent="0.25">
      <c r="A104" s="8" t="s">
        <v>122</v>
      </c>
      <c r="B104" s="12" t="s">
        <v>126</v>
      </c>
      <c r="C104" s="42">
        <v>108565</v>
      </c>
      <c r="D104" s="57">
        <v>118443</v>
      </c>
      <c r="E104" s="57">
        <v>124484</v>
      </c>
      <c r="R104" s="30"/>
      <c r="S104" s="32"/>
    </row>
    <row r="105" spans="1:19" ht="165" hidden="1" x14ac:dyDescent="0.25">
      <c r="A105" s="8" t="s">
        <v>122</v>
      </c>
      <c r="B105" s="12" t="s">
        <v>127</v>
      </c>
      <c r="C105" s="42">
        <v>259399</v>
      </c>
      <c r="D105" s="57">
        <v>286636</v>
      </c>
      <c r="E105" s="57">
        <v>300903</v>
      </c>
      <c r="R105" s="30"/>
      <c r="S105" s="32"/>
    </row>
    <row r="106" spans="1:19" ht="30" hidden="1" x14ac:dyDescent="0.25">
      <c r="A106" s="8" t="s">
        <v>122</v>
      </c>
      <c r="B106" s="9" t="s">
        <v>128</v>
      </c>
      <c r="C106" s="42">
        <v>263.5</v>
      </c>
      <c r="D106" s="57">
        <v>263.5</v>
      </c>
      <c r="E106" s="57">
        <v>263.5</v>
      </c>
      <c r="R106" s="30"/>
      <c r="S106" s="32"/>
    </row>
    <row r="107" spans="1:19" ht="109.15" hidden="1" customHeight="1" x14ac:dyDescent="0.25">
      <c r="A107" s="8" t="s">
        <v>122</v>
      </c>
      <c r="B107" s="9" t="s">
        <v>129</v>
      </c>
      <c r="C107" s="42">
        <v>0.5</v>
      </c>
      <c r="D107" s="57">
        <v>0.5</v>
      </c>
      <c r="E107" s="57">
        <v>0.5</v>
      </c>
      <c r="R107" s="30"/>
      <c r="S107" s="32"/>
    </row>
    <row r="108" spans="1:19" ht="60" hidden="1" x14ac:dyDescent="0.25">
      <c r="A108" s="8" t="s">
        <v>122</v>
      </c>
      <c r="B108" s="9" t="s">
        <v>130</v>
      </c>
      <c r="C108" s="42">
        <v>0</v>
      </c>
      <c r="D108" s="57">
        <v>0</v>
      </c>
      <c r="E108" s="57">
        <v>0</v>
      </c>
      <c r="R108" s="30"/>
      <c r="S108" s="32"/>
    </row>
    <row r="109" spans="1:19" ht="27.6" hidden="1" customHeight="1" x14ac:dyDescent="0.25">
      <c r="A109" s="8" t="s">
        <v>122</v>
      </c>
      <c r="B109" s="9" t="s">
        <v>131</v>
      </c>
      <c r="C109" s="42">
        <v>4814.3</v>
      </c>
      <c r="D109" s="57">
        <v>4814.3</v>
      </c>
      <c r="E109" s="57">
        <v>4814.3</v>
      </c>
      <c r="R109" s="30"/>
      <c r="S109" s="32"/>
    </row>
    <row r="110" spans="1:19" ht="68.45" hidden="1" customHeight="1" x14ac:dyDescent="0.25">
      <c r="A110" s="8" t="s">
        <v>122</v>
      </c>
      <c r="B110" s="9" t="s">
        <v>132</v>
      </c>
      <c r="C110" s="42">
        <v>8109.6</v>
      </c>
      <c r="D110" s="57">
        <v>8109.6</v>
      </c>
      <c r="E110" s="57">
        <v>8109.6</v>
      </c>
      <c r="R110" s="30"/>
      <c r="S110" s="32"/>
    </row>
    <row r="111" spans="1:19" ht="60" hidden="1" x14ac:dyDescent="0.25">
      <c r="A111" s="8" t="s">
        <v>122</v>
      </c>
      <c r="B111" s="9" t="s">
        <v>133</v>
      </c>
      <c r="C111" s="42">
        <v>0</v>
      </c>
      <c r="D111" s="57">
        <v>0</v>
      </c>
      <c r="E111" s="57">
        <v>0</v>
      </c>
      <c r="R111" s="30"/>
      <c r="S111" s="32"/>
    </row>
    <row r="112" spans="1:19" ht="60" hidden="1" x14ac:dyDescent="0.25">
      <c r="A112" s="8" t="s">
        <v>122</v>
      </c>
      <c r="B112" s="9" t="s">
        <v>134</v>
      </c>
      <c r="C112" s="42">
        <v>923.6</v>
      </c>
      <c r="D112" s="57">
        <v>960.1</v>
      </c>
      <c r="E112" s="57">
        <v>998.3</v>
      </c>
      <c r="R112" s="30"/>
      <c r="S112" s="32"/>
    </row>
    <row r="113" spans="1:19" ht="46.9" hidden="1" customHeight="1" x14ac:dyDescent="0.25">
      <c r="A113" s="8" t="s">
        <v>122</v>
      </c>
      <c r="B113" s="12" t="s">
        <v>135</v>
      </c>
      <c r="C113" s="42">
        <v>1625.6</v>
      </c>
      <c r="D113" s="57">
        <v>1625.6</v>
      </c>
      <c r="E113" s="57">
        <v>1625.6</v>
      </c>
      <c r="R113" s="30"/>
      <c r="S113" s="32"/>
    </row>
    <row r="114" spans="1:19" ht="75" hidden="1" x14ac:dyDescent="0.25">
      <c r="A114" s="8" t="s">
        <v>136</v>
      </c>
      <c r="B114" s="12" t="s">
        <v>158</v>
      </c>
      <c r="C114" s="41">
        <f>C115+C116</f>
        <v>0</v>
      </c>
      <c r="D114" s="50">
        <f t="shared" ref="D114:E114" si="27">D115+D116</f>
        <v>0</v>
      </c>
      <c r="E114" s="50">
        <f t="shared" si="27"/>
        <v>0</v>
      </c>
      <c r="R114" s="30"/>
      <c r="S114" s="32"/>
    </row>
    <row r="115" spans="1:19" ht="76.900000000000006" hidden="1" customHeight="1" x14ac:dyDescent="0.25">
      <c r="A115" s="8"/>
      <c r="B115" s="12" t="s">
        <v>137</v>
      </c>
      <c r="C115" s="42">
        <v>0</v>
      </c>
      <c r="D115" s="57">
        <v>0</v>
      </c>
      <c r="E115" s="57">
        <v>0</v>
      </c>
      <c r="R115" s="30"/>
      <c r="S115" s="32"/>
    </row>
    <row r="116" spans="1:19" ht="55.15" hidden="1" customHeight="1" x14ac:dyDescent="0.25">
      <c r="A116" s="8"/>
      <c r="B116" s="12" t="s">
        <v>138</v>
      </c>
      <c r="C116" s="42">
        <v>0</v>
      </c>
      <c r="D116" s="57">
        <v>0</v>
      </c>
      <c r="E116" s="57">
        <v>0</v>
      </c>
      <c r="R116" s="30"/>
      <c r="S116" s="32"/>
    </row>
    <row r="117" spans="1:19" ht="78.75" customHeight="1" x14ac:dyDescent="0.25">
      <c r="A117" s="8" t="s">
        <v>139</v>
      </c>
      <c r="B117" s="12" t="s">
        <v>140</v>
      </c>
      <c r="C117" s="42">
        <v>283</v>
      </c>
      <c r="D117" s="57">
        <v>283</v>
      </c>
      <c r="E117" s="57">
        <v>283</v>
      </c>
      <c r="R117" s="30"/>
      <c r="S117" s="32"/>
    </row>
    <row r="118" spans="1:19" ht="75" x14ac:dyDescent="0.25">
      <c r="A118" s="8" t="s">
        <v>141</v>
      </c>
      <c r="B118" s="9" t="s">
        <v>196</v>
      </c>
      <c r="C118" s="42">
        <v>13111.8</v>
      </c>
      <c r="D118" s="57">
        <v>10741.4</v>
      </c>
      <c r="E118" s="57">
        <v>11238.5</v>
      </c>
      <c r="R118" s="30"/>
      <c r="S118" s="32"/>
    </row>
    <row r="119" spans="1:19" x14ac:dyDescent="0.25">
      <c r="A119" s="5" t="s">
        <v>142</v>
      </c>
      <c r="B119" s="6" t="s">
        <v>143</v>
      </c>
      <c r="C119" s="40">
        <f>C122+C120+C123+C121</f>
        <v>2611.473</v>
      </c>
      <c r="D119" s="49">
        <f>D122+D120+D123+D121</f>
        <v>44741.731000000007</v>
      </c>
      <c r="E119" s="49">
        <f>E122+E120+E123+E121</f>
        <v>44780.945000000007</v>
      </c>
      <c r="R119" s="30"/>
      <c r="S119" s="32"/>
    </row>
    <row r="120" spans="1:19" ht="79.5" customHeight="1" x14ac:dyDescent="0.25">
      <c r="A120" s="8" t="s">
        <v>144</v>
      </c>
      <c r="B120" s="9" t="s">
        <v>145</v>
      </c>
      <c r="C120" s="42">
        <v>935.673</v>
      </c>
      <c r="D120" s="59">
        <v>959.17100000000005</v>
      </c>
      <c r="E120" s="50">
        <v>998.38499999999999</v>
      </c>
      <c r="F120" s="39" t="s">
        <v>195</v>
      </c>
      <c r="G120">
        <v>959171</v>
      </c>
      <c r="H120">
        <v>998385</v>
      </c>
      <c r="R120" s="30"/>
      <c r="S120" s="32"/>
    </row>
    <row r="121" spans="1:19" ht="150" customHeight="1" x14ac:dyDescent="0.25">
      <c r="A121" s="8" t="s">
        <v>188</v>
      </c>
      <c r="B121" s="9" t="s">
        <v>189</v>
      </c>
      <c r="C121" s="42"/>
      <c r="D121" s="50">
        <v>859.4</v>
      </c>
      <c r="E121" s="50">
        <v>859.4</v>
      </c>
      <c r="R121" s="30"/>
      <c r="S121" s="32"/>
    </row>
    <row r="122" spans="1:19" ht="123.75" customHeight="1" x14ac:dyDescent="0.25">
      <c r="A122" s="10" t="s">
        <v>146</v>
      </c>
      <c r="B122" s="9" t="s">
        <v>181</v>
      </c>
      <c r="C122" s="42"/>
      <c r="D122" s="57">
        <v>41247.360000000001</v>
      </c>
      <c r="E122" s="57">
        <f>41247.36</f>
        <v>41247.360000000001</v>
      </c>
      <c r="I122" s="27">
        <v>-0.04</v>
      </c>
      <c r="J122" s="52">
        <v>-0.04</v>
      </c>
      <c r="R122" s="30"/>
      <c r="S122" s="32"/>
    </row>
    <row r="123" spans="1:19" ht="35.25" customHeight="1" x14ac:dyDescent="0.25">
      <c r="A123" s="15" t="s">
        <v>147</v>
      </c>
      <c r="B123" s="16" t="s">
        <v>148</v>
      </c>
      <c r="C123" s="42">
        <v>1675.8</v>
      </c>
      <c r="D123" s="57">
        <v>1675.8</v>
      </c>
      <c r="E123" s="57">
        <v>1675.8</v>
      </c>
      <c r="R123" s="30"/>
      <c r="S123" s="32"/>
    </row>
    <row r="124" spans="1:19" ht="28.9" hidden="1" customHeight="1" x14ac:dyDescent="0.25">
      <c r="A124" s="5" t="s">
        <v>149</v>
      </c>
      <c r="B124" s="6" t="s">
        <v>150</v>
      </c>
      <c r="C124" s="40">
        <f>C125</f>
        <v>13478.98</v>
      </c>
      <c r="D124" s="51"/>
      <c r="E124" s="51"/>
      <c r="R124" s="30"/>
      <c r="S124" s="32"/>
    </row>
    <row r="125" spans="1:19" ht="30" hidden="1" x14ac:dyDescent="0.25">
      <c r="A125" s="8" t="s">
        <v>151</v>
      </c>
      <c r="B125" s="12" t="s">
        <v>150</v>
      </c>
      <c r="C125" s="43">
        <v>13478.98</v>
      </c>
      <c r="D125" s="51"/>
      <c r="E125" s="51"/>
      <c r="R125" s="30"/>
      <c r="S125" s="32"/>
    </row>
    <row r="126" spans="1:19" ht="27" hidden="1" customHeight="1" x14ac:dyDescent="0.25">
      <c r="A126" s="18" t="s">
        <v>152</v>
      </c>
      <c r="B126" s="19" t="s">
        <v>153</v>
      </c>
      <c r="C126" s="36">
        <f>C127</f>
        <v>0</v>
      </c>
      <c r="R126" s="30"/>
      <c r="S126" s="32"/>
    </row>
    <row r="127" spans="1:19" ht="24" hidden="1" customHeight="1" x14ac:dyDescent="0.25">
      <c r="A127" s="8" t="s">
        <v>154</v>
      </c>
      <c r="B127" s="12" t="s">
        <v>155</v>
      </c>
      <c r="C127" s="37"/>
      <c r="R127" s="30"/>
      <c r="S127" s="32"/>
    </row>
    <row r="128" spans="1:19" x14ac:dyDescent="0.25">
      <c r="Q128" s="30"/>
      <c r="R128" s="30"/>
      <c r="S128" s="32"/>
    </row>
    <row r="129" spans="1:19" x14ac:dyDescent="0.25">
      <c r="R129" s="30"/>
      <c r="S129" s="32"/>
    </row>
    <row r="130" spans="1:19" ht="2.4500000000000002" customHeight="1" x14ac:dyDescent="0.25">
      <c r="C130" s="34" t="s">
        <v>186</v>
      </c>
      <c r="R130" s="30"/>
      <c r="S130" s="32"/>
    </row>
    <row r="131" spans="1:19" hidden="1" x14ac:dyDescent="0.25">
      <c r="A131" s="20"/>
      <c r="B131" s="21"/>
      <c r="C131" s="38" t="s">
        <v>187</v>
      </c>
      <c r="R131" s="30"/>
      <c r="S131" s="32"/>
    </row>
    <row r="132" spans="1:19" x14ac:dyDescent="0.25">
      <c r="A132" s="20"/>
      <c r="B132" s="21"/>
      <c r="C132" s="38"/>
      <c r="I132" s="27">
        <f>I75+I88+12896.27+22904.95</f>
        <v>40851.770510000002</v>
      </c>
      <c r="J132" s="27">
        <f>J74+J75+J79+J88+J90</f>
        <v>83643.122039999987</v>
      </c>
      <c r="R132" s="30"/>
      <c r="S132" s="32"/>
    </row>
    <row r="133" spans="1:19" x14ac:dyDescent="0.25">
      <c r="A133" s="20"/>
      <c r="B133" s="21"/>
      <c r="C133" s="38"/>
      <c r="I133" s="27">
        <f>I79+I99+I122</f>
        <v>-0.13696</v>
      </c>
      <c r="J133" s="27">
        <f>J122</f>
        <v>-0.04</v>
      </c>
      <c r="R133" s="30"/>
      <c r="S133" s="32"/>
    </row>
    <row r="134" spans="1:19" x14ac:dyDescent="0.25">
      <c r="A134" s="20"/>
      <c r="B134" s="21"/>
      <c r="C134" s="38"/>
      <c r="I134" s="27">
        <v>-7.0699999999999999E-3</v>
      </c>
      <c r="R134" s="30"/>
      <c r="S134" s="32"/>
    </row>
    <row r="135" spans="1:19" x14ac:dyDescent="0.25">
      <c r="A135" s="20"/>
      <c r="B135" s="21"/>
      <c r="C135" s="38"/>
      <c r="I135" s="27">
        <v>-42113.13132</v>
      </c>
      <c r="R135" s="30"/>
      <c r="S135" s="32"/>
    </row>
    <row r="136" spans="1:19" ht="15.75" x14ac:dyDescent="0.25">
      <c r="A136" s="22"/>
      <c r="B136" s="21"/>
      <c r="C136" s="38"/>
      <c r="I136" s="27">
        <f>I133+I134+I135</f>
        <v>-42113.275350000004</v>
      </c>
      <c r="R136" s="30"/>
      <c r="S136" s="32"/>
    </row>
    <row r="137" spans="1:19" ht="15.75" x14ac:dyDescent="0.25">
      <c r="A137" s="22"/>
      <c r="B137" s="21"/>
      <c r="C137" s="38"/>
      <c r="I137" s="27">
        <f>I132+I136</f>
        <v>-1261.5048400000014</v>
      </c>
      <c r="J137" s="27">
        <f>J132+J133</f>
        <v>83643.082039999994</v>
      </c>
      <c r="R137" s="30"/>
      <c r="S137" s="32"/>
    </row>
    <row r="138" spans="1:19" ht="15.75" x14ac:dyDescent="0.25">
      <c r="A138" s="22"/>
      <c r="B138" s="21"/>
      <c r="C138" s="38"/>
      <c r="R138" s="30"/>
      <c r="S138" s="32"/>
    </row>
    <row r="139" spans="1:19" ht="15.75" x14ac:dyDescent="0.25">
      <c r="A139" s="22"/>
      <c r="B139" s="23"/>
      <c r="R139" s="30"/>
      <c r="S139" s="32"/>
    </row>
    <row r="140" spans="1:19" ht="15.75" x14ac:dyDescent="0.25">
      <c r="A140" s="22"/>
      <c r="B140" s="23"/>
      <c r="R140" s="30"/>
      <c r="S140" s="32"/>
    </row>
    <row r="141" spans="1:19" ht="15.75" x14ac:dyDescent="0.25">
      <c r="A141" s="22"/>
      <c r="B141" s="23"/>
      <c r="R141" s="30"/>
      <c r="S141" s="32"/>
    </row>
    <row r="142" spans="1:19" ht="15.75" x14ac:dyDescent="0.25">
      <c r="A142" s="22"/>
      <c r="B142" s="23"/>
      <c r="R142" s="30"/>
      <c r="S142" s="32"/>
    </row>
    <row r="143" spans="1:19" ht="15.75" x14ac:dyDescent="0.25">
      <c r="A143" s="22"/>
      <c r="B143" s="23"/>
      <c r="R143" s="30"/>
      <c r="S143" s="32"/>
    </row>
    <row r="144" spans="1:19" ht="15.75" x14ac:dyDescent="0.25">
      <c r="A144" s="22"/>
      <c r="B144" s="23"/>
      <c r="R144" s="30"/>
      <c r="S144" s="32"/>
    </row>
    <row r="145" spans="1:19" ht="15.75" x14ac:dyDescent="0.25">
      <c r="A145" s="22"/>
      <c r="B145" s="23"/>
      <c r="R145" s="30"/>
      <c r="S145" s="32"/>
    </row>
    <row r="146" spans="1:19" ht="15.75" x14ac:dyDescent="0.25">
      <c r="A146" s="22"/>
      <c r="B146" s="23"/>
      <c r="R146" s="30"/>
      <c r="S146" s="31"/>
    </row>
    <row r="147" spans="1:19" ht="15.75" x14ac:dyDescent="0.25">
      <c r="A147" s="22"/>
      <c r="B147" s="23"/>
      <c r="R147" s="30"/>
      <c r="S147" s="31"/>
    </row>
    <row r="148" spans="1:19" ht="15.75" x14ac:dyDescent="0.25">
      <c r="A148" s="22"/>
      <c r="B148" s="23"/>
      <c r="S148" s="31"/>
    </row>
    <row r="149" spans="1:19" ht="15.75" x14ac:dyDescent="0.25">
      <c r="A149" s="22"/>
      <c r="B149" s="23"/>
      <c r="S149" s="31"/>
    </row>
    <row r="150" spans="1:19" ht="15.75" x14ac:dyDescent="0.25">
      <c r="A150" s="22"/>
      <c r="B150" s="23"/>
    </row>
    <row r="151" spans="1:19" x14ac:dyDescent="0.25">
      <c r="B151" s="24"/>
    </row>
    <row r="152" spans="1:19" x14ac:dyDescent="0.25">
      <c r="B152" s="24"/>
    </row>
    <row r="153" spans="1:19" x14ac:dyDescent="0.25">
      <c r="B153" s="24"/>
    </row>
  </sheetData>
  <mergeCells count="12">
    <mergeCell ref="A9:E9"/>
    <mergeCell ref="E14:F14"/>
    <mergeCell ref="A5:C5"/>
    <mergeCell ref="A1:E1"/>
    <mergeCell ref="A2:E2"/>
    <mergeCell ref="A3:E3"/>
    <mergeCell ref="A4:E4"/>
    <mergeCell ref="A11:E11"/>
    <mergeCell ref="A12:E13"/>
    <mergeCell ref="A6:E6"/>
    <mergeCell ref="A7:E7"/>
    <mergeCell ref="A8:E8"/>
  </mergeCells>
  <printOptions horizontalCentered="1"/>
  <pageMargins left="0.98425196850393704" right="0.39370078740157483" top="0.59055118110236227" bottom="0.59055118110236227" header="0" footer="0"/>
  <pageSetup paperSize="9"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2025-12-30T09:17:28Z</dcterms:modified>
</cp:coreProperties>
</file>