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126"/>
  <workbookPr filterPrivacy="1" defaultThemeVersion="124226"/>
  <xr:revisionPtr revIDLastSave="0" documentId="13_ncr:1_{12099ACB-9DA2-4372-BD4C-69850888ADE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Лист1!$A$8:$I$132</definedName>
  </definedNames>
  <calcPr calcId="181029"/>
</workbook>
</file>

<file path=xl/calcChain.xml><?xml version="1.0" encoding="utf-8"?>
<calcChain xmlns="http://schemas.openxmlformats.org/spreadsheetml/2006/main">
  <c r="J135" i="1" l="1"/>
  <c r="C128" i="1"/>
  <c r="C100" i="1" l="1"/>
  <c r="C67" i="1" l="1"/>
  <c r="E77" i="1" l="1"/>
  <c r="D77" i="1"/>
  <c r="E72" i="1"/>
  <c r="D72" i="1"/>
  <c r="E67" i="1"/>
  <c r="D67" i="1"/>
  <c r="E62" i="1"/>
  <c r="D62" i="1"/>
  <c r="E59" i="1"/>
  <c r="D59" i="1"/>
  <c r="E57" i="1"/>
  <c r="D57" i="1"/>
  <c r="E55" i="1"/>
  <c r="D55" i="1"/>
  <c r="E50" i="1"/>
  <c r="E49" i="1" s="1"/>
  <c r="D50" i="1"/>
  <c r="D49" i="1" s="1"/>
  <c r="E46" i="1"/>
  <c r="E45" i="1" s="1"/>
  <c r="D46" i="1"/>
  <c r="D45" i="1" s="1"/>
  <c r="E43" i="1"/>
  <c r="E42" i="1" s="1"/>
  <c r="D43" i="1"/>
  <c r="D42" i="1" s="1"/>
  <c r="E40" i="1"/>
  <c r="D40" i="1"/>
  <c r="E38" i="1"/>
  <c r="D38" i="1"/>
  <c r="E36" i="1"/>
  <c r="D36" i="1"/>
  <c r="E34" i="1"/>
  <c r="D34" i="1"/>
  <c r="E30" i="1"/>
  <c r="E29" i="1" s="1"/>
  <c r="D30" i="1"/>
  <c r="D29" i="1" s="1"/>
  <c r="C36" i="1"/>
  <c r="D53" i="1" l="1"/>
  <c r="E53" i="1"/>
  <c r="E52" i="1" s="1"/>
  <c r="D52" i="1"/>
  <c r="D54" i="1"/>
  <c r="E54" i="1"/>
  <c r="D33" i="1"/>
  <c r="D32" i="1" s="1"/>
  <c r="D28" i="1" s="1"/>
  <c r="D27" i="1" s="1"/>
  <c r="E33" i="1"/>
  <c r="E32" i="1" s="1"/>
  <c r="E28" i="1" s="1"/>
  <c r="E127" i="1"/>
  <c r="D127" i="1"/>
  <c r="D109" i="1"/>
  <c r="E122" i="1"/>
  <c r="D122" i="1"/>
  <c r="E109" i="1"/>
  <c r="E94" i="1"/>
  <c r="D94" i="1"/>
  <c r="E100" i="1"/>
  <c r="E81" i="1" s="1"/>
  <c r="D100" i="1"/>
  <c r="C86" i="1"/>
  <c r="C94" i="1"/>
  <c r="C81" i="1" s="1"/>
  <c r="C38" i="1"/>
  <c r="C34" i="1"/>
  <c r="C30" i="1"/>
  <c r="D108" i="1" l="1"/>
  <c r="E27" i="1"/>
  <c r="E108" i="1"/>
  <c r="E76" i="1" s="1"/>
  <c r="E75" i="1" s="1"/>
  <c r="E26" i="1" s="1"/>
  <c r="D81" i="1"/>
  <c r="D76" i="1" s="1"/>
  <c r="D75" i="1" s="1"/>
  <c r="D26" i="1" s="1"/>
  <c r="C33" i="1"/>
  <c r="C32" i="1" l="1"/>
  <c r="C127" i="1"/>
  <c r="C109" i="1"/>
  <c r="C133" i="1"/>
  <c r="C131" i="1"/>
  <c r="C122" i="1"/>
  <c r="C77" i="1"/>
  <c r="C72" i="1"/>
  <c r="C62" i="1"/>
  <c r="C59" i="1"/>
  <c r="C57" i="1"/>
  <c r="C55" i="1"/>
  <c r="C50" i="1"/>
  <c r="C49" i="1" s="1"/>
  <c r="C46" i="1"/>
  <c r="C45" i="1" s="1"/>
  <c r="C43" i="1"/>
  <c r="C42" i="1" s="1"/>
  <c r="C40" i="1"/>
  <c r="C29" i="1"/>
  <c r="C54" i="1" l="1"/>
  <c r="C53" i="1"/>
  <c r="C52" i="1" s="1"/>
  <c r="C108" i="1"/>
  <c r="C76" i="1" s="1"/>
  <c r="C75" i="1" s="1"/>
  <c r="C28" i="1" l="1"/>
  <c r="C27" i="1" s="1"/>
  <c r="C26" i="1" s="1"/>
</calcChain>
</file>

<file path=xl/sharedStrings.xml><?xml version="1.0" encoding="utf-8"?>
<sst xmlns="http://schemas.openxmlformats.org/spreadsheetml/2006/main" count="216" uniqueCount="198">
  <si>
    <t>Приложение № 1 к решению</t>
  </si>
  <si>
    <t>Совета народных депутатов</t>
  </si>
  <si>
    <t>МО "Красногвардейский район"</t>
  </si>
  <si>
    <t>Поступление доходов в бюджет</t>
  </si>
  <si>
    <t>тыс.руб.</t>
  </si>
  <si>
    <t>Код бюджетной классификации доходов муниципального образования</t>
  </si>
  <si>
    <t>Наименование доходов</t>
  </si>
  <si>
    <t>Сумма</t>
  </si>
  <si>
    <t>8 90 00000 00 0000 000</t>
  </si>
  <si>
    <t>ВСЕГО ДОХОДОВ</t>
  </si>
  <si>
    <t>1 00 00000 00 0000 000</t>
  </si>
  <si>
    <t>НАЛОГОВЫЕ И НЕНАЛОГОВЫЕ ДОХОДЫ</t>
  </si>
  <si>
    <t>Налоговые доходы</t>
  </si>
  <si>
    <t>1 01 00000 00 0000 000</t>
  </si>
  <si>
    <t>Налоги на прибыль, доходы</t>
  </si>
  <si>
    <t>1 01 02000 01 0000 110</t>
  </si>
  <si>
    <t>Налог на доходы физических лиц</t>
  </si>
  <si>
    <t>1 01 02010 01 0000 110</t>
  </si>
  <si>
    <t>1 05 00000 00 0000 000</t>
  </si>
  <si>
    <t>Налоги на совокупный доход</t>
  </si>
  <si>
    <t xml:space="preserve">1 05 01000 00 0000 110   </t>
  </si>
  <si>
    <t>Налог, взимаемый в связи с применением упрощенной системы налогообложения</t>
  </si>
  <si>
    <t>1 05 01010 01 0000 110</t>
  </si>
  <si>
    <t xml:space="preserve">Налог, взимаемый с налогоплательщиков, выбравших в качестве объекта налогообложения доходы </t>
  </si>
  <si>
    <t>1 05 01011 01 0000 110</t>
  </si>
  <si>
    <t>1 05 01020 01 0000 110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</si>
  <si>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</si>
  <si>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1 05 01021 01 0000 110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</si>
  <si>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</si>
  <si>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1 05 03000 01 0000 110</t>
  </si>
  <si>
    <t>Единый сельскохозяйственный налог</t>
  </si>
  <si>
    <t>1 05 03010 01 0000 110</t>
  </si>
  <si>
    <t>1 05 04000 02 0000 110</t>
  </si>
  <si>
    <t>Налог, взимаемый в связи с применением патентной системы налогообложения</t>
  </si>
  <si>
    <t>1 05 04020 02 0000 110</t>
  </si>
  <si>
    <t>Налог, взимаемый в связи с применением патентной системы налогообложения, зачисляемый в бюджеты муниципальных районов5</t>
  </si>
  <si>
    <t>1 06 00000 00 0000 000</t>
  </si>
  <si>
    <t>Налоги на имущество</t>
  </si>
  <si>
    <t>1 06 02000 02 0000 110</t>
  </si>
  <si>
    <t>Налог на имущество организаций</t>
  </si>
  <si>
    <t>1 06 02010 02 0000 110</t>
  </si>
  <si>
    <t>Налог на имущество организаций по имуществу, не входящему в Единую систему газоснабжения</t>
  </si>
  <si>
    <t>1 07 00000 00 0000 000</t>
  </si>
  <si>
    <t>Налоги, сборы и регулируемые платежи за пользование природными ресурсами</t>
  </si>
  <si>
    <t>1 07 01000 01 0000 110</t>
  </si>
  <si>
    <t>Налог на добычу полезных ископаемых</t>
  </si>
  <si>
    <t>1 07 01020 01 0000 110</t>
  </si>
  <si>
    <t>Налог на добычу общераспространенных полезных ископаемых</t>
  </si>
  <si>
    <t>1 08 00000 00 0000 000</t>
  </si>
  <si>
    <t xml:space="preserve">Государственная пошлина </t>
  </si>
  <si>
    <t>1 08 03000 01 0000 110</t>
  </si>
  <si>
    <t>Государственная пошлина по делам, рассматриваемым в судах общей юрисдикции, мировыми судьями</t>
  </si>
  <si>
    <t>1 08 03010 01 0000 110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</si>
  <si>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</si>
  <si>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Неналоговые доходы</t>
  </si>
  <si>
    <t>1 11 00000 00 0000 000</t>
  </si>
  <si>
    <t>Доходы от использования имущества, находящегося в государственной и муниципальной собственности</t>
  </si>
  <si>
    <t>1 11 05010 00 0000 120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</si>
  <si>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</si>
  <si>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1 11 05013 05 0000 120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</si>
  <si>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</t>
  </si>
  <si>
    <t>1 11 05020 00 0000 120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</si>
  <si>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</si>
  <si>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1 11 05025 05 0000 120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</si>
  <si>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муниципальных районов (за исключением земельных участков муниципальных бюджетных и автономных учреждений)</t>
  </si>
  <si>
    <t>1 11 05030 00 0000 120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</si>
  <si>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t>
  </si>
  <si>
    <t xml:space="preserve">1 11 05035 05 0000 120 </t>
  </si>
  <si>
    <t>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 бюджетных и автономных учреждений)</t>
  </si>
  <si>
    <t>1 11 09045 05 0000 120</t>
  </si>
  <si>
    <t>1 12 00000 00 0000 000</t>
  </si>
  <si>
    <t>Платежи при пользовании природными ресурсами</t>
  </si>
  <si>
    <t>1 12 01000 01 0000 120</t>
  </si>
  <si>
    <t>Плата за негативное воздействие на окружающую среду</t>
  </si>
  <si>
    <t>Плата за сбросы загрязняющих веществ в водные объекты</t>
  </si>
  <si>
    <t>Плата за размещение отходов производства и потребления</t>
  </si>
  <si>
    <t>1 13 00000 00 0000 000</t>
  </si>
  <si>
    <t>Доходы от оказания платных услуг и компенсации затрат государства</t>
  </si>
  <si>
    <t>1 13 02995 05 0000 130</t>
  </si>
  <si>
    <t>Прочие доходы от компенсации затрат  бюджетов муниципальных районов</t>
  </si>
  <si>
    <t>1 14 00000 00 0000 000</t>
  </si>
  <si>
    <t>Доходы от продажи материальных и нематериальных активов</t>
  </si>
  <si>
    <t>1 14 06013 05 0000 430</t>
  </si>
  <si>
    <t>Доходы от продажи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</si>
  <si>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1 16 00000 00 0000 000</t>
  </si>
  <si>
    <t>Штрафы, санкции, возмещение ущерба</t>
  </si>
  <si>
    <t>2 00 00000 00 0000 000</t>
  </si>
  <si>
    <t>Безвозмездные поступления</t>
  </si>
  <si>
    <t>2 02 00000 00 0000 000</t>
  </si>
  <si>
    <t>Безвозмездные поступления от других бюджетов бюджетной системы Российской Федерации</t>
  </si>
  <si>
    <t>2 02 10000 00 0000 150</t>
  </si>
  <si>
    <t>Дотации бюджетам бюджетной системы Российской Федерации</t>
  </si>
  <si>
    <t>2 02 15001 05 0000 150</t>
  </si>
  <si>
    <t>Дотации бюджетам муниципальных районов на выравнивание бюджетной обеспеченности из бюджета субъекта Российской Федерации</t>
  </si>
  <si>
    <t>2 02 15002 05 0000 150</t>
  </si>
  <si>
    <t>Дотации бюджетам муниципальных районов на поддержку мер по обеспечению сбалансированности бюджетов</t>
  </si>
  <si>
    <t>2 02 19999 05 0000 150</t>
  </si>
  <si>
    <t>Прочие дотации бюджетам муниципальных районов</t>
  </si>
  <si>
    <t>2 02 20000 00 0000 150</t>
  </si>
  <si>
    <t>Субсидии бюджетам бюджетной системы Российской Федерации (межбюджетные субсидии)</t>
  </si>
  <si>
    <t>2 02 20077 05 0000 150</t>
  </si>
  <si>
    <t>2 02 25097 05 0000 150</t>
  </si>
  <si>
    <t>Субсидии бюджетам муниципальных районов на создание в общеобразовательных организациях, расположенных в сельской местности и малых городах, условий для занятий физической культурой и спортом</t>
  </si>
  <si>
    <t>2 02 25299 05 0000 150</t>
  </si>
  <si>
    <t>2 02 25304 05 0000 150</t>
  </si>
  <si>
    <t>Субсидии бюджетам муниципальных районов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</si>
  <si>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2 02 25372 05 0000 150</t>
  </si>
  <si>
    <t>Субсидии бюджетам муниципальных районов на развитие транспортной инфраструктуры на сельских территориях</t>
  </si>
  <si>
    <t>2 02 25467 05 0000 150</t>
  </si>
  <si>
    <t>Субсидии бюджетам муниципальных районов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</si>
  <si>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2 02 25497 05 0000 150</t>
  </si>
  <si>
    <t>Субсидии бюджетам муниципальных районов на реализацию мероприятий по обеспечению жильем молодых семей</t>
  </si>
  <si>
    <t>2 02 25513 05 0000 150</t>
  </si>
  <si>
    <t>Субсидии местным бюджетам муниципальных районов на развитие сети учреждений культурно-досугового типа</t>
  </si>
  <si>
    <t xml:space="preserve">2 02 25519 05 0000 150 </t>
  </si>
  <si>
    <t>Субсидии бюджетам муниципальных районов на поддержку отрасли культуры</t>
  </si>
  <si>
    <t>(государственная поддержка лучших сельских учреждений культуры)</t>
  </si>
  <si>
    <t>комплектование книжных фондов муниципальных общедоступных библиотек и государственных центральных библиотек субъектов Российской Федерации</t>
  </si>
  <si>
    <t>2 02 29999 05 0000 150</t>
  </si>
  <si>
    <t>Прочие субсидии бюджетам муниципальных районов</t>
  </si>
  <si>
    <t>Субсидии местным бюджетам на мероприятия по энергосбережению и повышению энергетической эффективности</t>
  </si>
  <si>
    <t>Субсидии местным бюджетам на софинансирование мероприятий по организации в муниципальных общеобразовательных организациях бесплатного питания обучающихся, относящихся к категориям обучающихся, для которых предусмотрено бесплатное питание</t>
  </si>
  <si>
    <t>Субсидии местным бюджетам на частичную компенсацию расходов на повышение оплаты труда работников бюджетной сферы</t>
  </si>
  <si>
    <t>Субсидии местным бюджетам на строительство (реконструкцию), капитальный ремонт и ремонт автомобильных дорог общего пользования местного значения</t>
  </si>
  <si>
    <t>"Защита населения и территорий от ЧС" (комплекс"Безопасный город")</t>
  </si>
  <si>
    <t>2 02 30000 00 0000 150</t>
  </si>
  <si>
    <t>Субвенции бюджетам бюджетной системы Российской Федерации</t>
  </si>
  <si>
    <t>2 02 30024 05 0000 150</t>
  </si>
  <si>
    <t>Субвенции бюджетам муниципальных районов на выполнение передаваемых полномочий субъектов Российской Федерации</t>
  </si>
  <si>
    <t>Субвенции, предоставляемые бюджетам муниципальных районов для выплаты компенсации за работу по подготовке и проведению государственной итоговой аттестации по образовательным программам основного общего и среднего общего образования педагогическим работникам, участвующим в проведении государственной итоговой аттестации по образовательным программам основного общего и среднего общего образования</t>
  </si>
  <si>
    <t>Субвенции бюджетам муниципальных районов на выполнение государственных полномочий Республики Адыгея по предоставлению единовременной выплаты на ремонт жилого помещения, принадлежащего на праве собственности детям-сиротам и детям, оставшимся без попечения родителей, лицам из числа детей-сирот и детей, оставшихся без попечения родителей</t>
  </si>
  <si>
    <t>Субвенции, предоставляемые бюджетам муниципальных районов для обеспечения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услуг), в соответствии с нормативами</t>
  </si>
  <si>
    <t>Субвенции, предоставляемые местным бюджетам муниципальных районов для обеспечения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услуг), в соответствии с нормативами</t>
  </si>
  <si>
    <t>Субвенции  на осуществление государственных полномочий в сфере административных правоотношений</t>
  </si>
  <si>
    <t>Субвенции бюджетам муниципальных районов на осуществление полномочий Республики Адыгея по расчету и предоставлению субвенций бюджетам городских, сельских поселений, входящих в состав территорий муниципальных районов, на осуществление государственных полномочий Республики Адыгея в сфере административных правоотношений</t>
  </si>
  <si>
    <t>Субвенции бюджетам муниципальных районов  на осуществление отдельных государственных полномочий Республики Адыгея по опеке и попечительству в отношении несовершеннолетних лиц</t>
  </si>
  <si>
    <t xml:space="preserve">Субвенции бюджетам муниципальных районов
из республиканского бюджета Республики Адыгея на осуществление государственных полномочий по расчету и предоставлению дотаций на выравнивание бюджетной обеспеченности поселений 
</t>
  </si>
  <si>
    <t>Субвенции  бюджетам муниципальных районов на  осуществление отдельных государственных полномочий по предоставлению компенсаций на оплату жилья и коммунальных услуг отдельным категориям граждан в Республике Адыгея</t>
  </si>
  <si>
    <t xml:space="preserve">Субвенция бюджетам муниципальных районов на осуществление отдельных государственных  полномочий по опеке и попечительству  в отношении отдельных категорий совершеннолетних лиц  </t>
  </si>
  <si>
    <t>Субвенции бюджетам муниципальных районов на осуществление государственных полномочий  Республики Адыгея по созданию комиссий по делам несовершеннолетних и защите их прав</t>
  </si>
  <si>
    <t>Субвенции  бюджетам муниципальных районов на организацию мероприятий при осуществлении деятельностипо обращению с животными без владельцев</t>
  </si>
  <si>
    <t xml:space="preserve">2 02 30027 05 0000 150 </t>
  </si>
  <si>
    <t>Субвенции бюджетам муниципальных районов на на выполнение государственных полномочий Республики Адыгея по выплате ежемесячного вознаграждения и ежемесячного дополнительного вознаграждения приемным родителям</t>
  </si>
  <si>
    <t>Субвенции бюджетам муниципальных районов на выполнение государственных полномочий Республики Адыгея по социальной поддержке детей-сирот, детей, оставшихся без попечения родителей (за исключением детей, обучающихся в федеральных образовательных учреждениях) (ежемесячные выплаты денежных средств на содержание детей, оставшихся без попечения родителей)</t>
  </si>
  <si>
    <t xml:space="preserve">2 02 30029 05 0000 150 </t>
  </si>
  <si>
    <t>Субвенции бюджетам муниципальных районов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</si>
  <si>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2 02 35082 05 0000 150</t>
  </si>
  <si>
    <t>2 02 40000 00 0000 150</t>
  </si>
  <si>
    <t>Иные межбюджетные трансферты</t>
  </si>
  <si>
    <t>2 02 40014 05 0000 150</t>
  </si>
  <si>
    <t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t>
  </si>
  <si>
    <t>2 02 45303 05 0000 150</t>
  </si>
  <si>
    <t>2 02 49999 05 0000 150</t>
  </si>
  <si>
    <t>Прочие межбюджетные трансферты, передаваемые бюджетам муниципальных районов</t>
  </si>
  <si>
    <t>2 07 05000 05 0000 150</t>
  </si>
  <si>
    <t>Прочие безвозмездные поступления в бюджеты муниципальных районов</t>
  </si>
  <si>
    <t>2 07 05 030 05 0000 150</t>
  </si>
  <si>
    <t>2 18 05000 05 0000 150</t>
  </si>
  <si>
    <t>Доходы бюджетов муниципальных районов от возврата организациями остатков субсидий прошлых лет</t>
  </si>
  <si>
    <t>2 18 05010 05 0000 150</t>
  </si>
  <si>
    <t>Доходы бюджетов муниципальных районов от возврата бюджетными учреждениями остатков субсидий прошлых лет</t>
  </si>
  <si>
    <t>Прочие поступления от использования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</si>
  <si>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Субсидии бюджетам муниципальных районов на софинансирование капитальных вложений в объекты муниципальной собственности</t>
  </si>
  <si>
    <t>Субвенции бюджетам муниципальных районов на содержание ребенка, находящегося под опекой, попечительством, а также вознаграждение, причитающееся опекуну (попечителю), приемному родителю</t>
  </si>
  <si>
    <t>Субвенции бюджетам муниципальных районов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</si>
  <si>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Субсидии бюджетам муниципальных районов на строительство и реконструкцию (модернизацию) объектов питьевого водоснабжения</t>
  </si>
  <si>
    <t>2 02 25243 05 0000 150</t>
  </si>
  <si>
    <t>2 02 25576 05 0000 150</t>
  </si>
  <si>
    <t>Субсидии бюджетам муниципальных районов на обеспечение комплексного развития сельских территорий</t>
  </si>
  <si>
    <t>Субсидии бюджетам муниципальных районов на реализацию программ формирования современной городской среды</t>
  </si>
  <si>
    <t>2 02 25555 05 0000 150</t>
  </si>
  <si>
    <t>Субсидии бюджетам муниципальных районов на техническое оснащение муниципальных музеев</t>
  </si>
  <si>
    <t>2 02 25590 05 0000 150</t>
  </si>
  <si>
    <t>Субсидии местным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</si>
  <si>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Субсидии бюджетам муниципальных районов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</si>
  <si>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2 02 25179 05 0000 150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</si>
  <si>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в виде дивидендов</t>
  </si>
  <si>
    <t>1 11 05000 00 0000 120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</si>
  <si>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</si>
  <si>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Плата за выбросы загрязняющих веществ в атмосферный воздух стационарными объектами 7</t>
  </si>
  <si>
    <t>1 12 01010 01 0000 120</t>
  </si>
  <si>
    <t>1 12 01030 01 0000 120</t>
  </si>
  <si>
    <t>1 12 01040 01 0000 120</t>
  </si>
  <si>
    <t>1 13 01000 00 0000 130</t>
  </si>
  <si>
    <t>Доходы от оказания платных услуг (работ)</t>
  </si>
  <si>
    <t>Прочие доходы от оказания платных услуг (работ) получателями средств бюджетов муниципальных районов</t>
  </si>
  <si>
    <t>1 13 01995 05 0000 130</t>
  </si>
  <si>
    <t>Доходы от компенсации затрат государства</t>
  </si>
  <si>
    <t>1 13 02000 00 0000 130</t>
  </si>
  <si>
    <t>Субсидии бюджетам сельских поселений на софинансирование расходных обязательств субъектов Российской Федерации, связанных с реализацией федеральной целевой программы "Увековечение памяти погибших при защите Отечества на 2019 - 2024 годы"</t>
  </si>
  <si>
    <t>Установка мемориальных знаков</t>
  </si>
  <si>
    <t>муниципального образования "Красногвардейский район" на 2024 год</t>
  </si>
  <si>
    <t>Субсидия местным бюджетам на укрепление материальнотехничнской базы муниципальных учреждений культурв</t>
  </si>
  <si>
    <t>Межбюджетные трансферты, передаваемые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</si>
  <si>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2 02 25454 05 0000 150</t>
  </si>
  <si>
    <t>Субсидии бюджетам муниципальных районов на создание модельных муниципальных библиотек</t>
  </si>
  <si>
    <t>от 26.12.2023 г. № 63</t>
  </si>
  <si>
    <t xml:space="preserve">от 26.01.2024 г. № 71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</si>
</sst>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rgb="FF22272F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rgb="FF22272F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9"/>
      <name val="Times New Roman"/>
      <family val="1"/>
      <charset val="204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 applyAlignment="1">
      <alignment horizontal="right" vertical="top"/>
    </xf>
    <xf numFmtId="164" fontId="1" fillId="0" borderId="0" xfId="0" applyNumberFormat="1" applyFont="1" applyAlignment="1">
      <alignment horizontal="right" vertical="top"/>
    </xf>
    <xf numFmtId="0" fontId="2" fillId="0" borderId="0" xfId="0" applyFont="1" applyAlignment="1">
      <alignment horizontal="left" vertical="top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/>
    </xf>
    <xf numFmtId="164" fontId="4" fillId="0" borderId="1" xfId="0" applyNumberFormat="1" applyFont="1" applyBorder="1" applyAlignment="1">
      <alignment horizontal="center" vertical="top"/>
    </xf>
    <xf numFmtId="0" fontId="4" fillId="0" borderId="1" xfId="0" applyFont="1" applyBorder="1" applyAlignment="1">
      <alignment horizontal="right" vertical="top"/>
    </xf>
    <xf numFmtId="0" fontId="4" fillId="0" borderId="1" xfId="0" applyFont="1" applyBorder="1" applyAlignment="1">
      <alignment horizontal="left" vertical="top" wrapText="1"/>
    </xf>
    <xf numFmtId="164" fontId="4" fillId="0" borderId="1" xfId="0" applyNumberFormat="1" applyFont="1" applyBorder="1" applyAlignment="1">
      <alignment horizontal="right" vertical="top"/>
    </xf>
    <xf numFmtId="3" fontId="4" fillId="0" borderId="1" xfId="0" applyNumberFormat="1" applyFont="1" applyBorder="1" applyAlignment="1">
      <alignment horizontal="right" vertical="top"/>
    </xf>
    <xf numFmtId="0" fontId="2" fillId="0" borderId="1" xfId="0" applyFont="1" applyBorder="1" applyAlignment="1">
      <alignment horizontal="right" vertical="top"/>
    </xf>
    <xf numFmtId="0" fontId="2" fillId="0" borderId="1" xfId="0" applyFont="1" applyBorder="1" applyAlignment="1">
      <alignment horizontal="left" vertical="top" wrapText="1"/>
    </xf>
    <xf numFmtId="164" fontId="2" fillId="0" borderId="1" xfId="0" applyNumberFormat="1" applyFont="1" applyBorder="1" applyAlignment="1">
      <alignment horizontal="right" vertical="top"/>
    </xf>
    <xf numFmtId="0" fontId="2" fillId="0" borderId="1" xfId="0" applyFont="1" applyBorder="1" applyAlignment="1">
      <alignment horizontal="right" vertical="top" wrapText="1"/>
    </xf>
    <xf numFmtId="0" fontId="6" fillId="0" borderId="1" xfId="0" applyFont="1" applyBorder="1" applyAlignment="1">
      <alignment horizontal="right" vertical="top" wrapText="1"/>
    </xf>
    <xf numFmtId="0" fontId="6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right" vertical="top" wrapText="1"/>
    </xf>
    <xf numFmtId="0" fontId="8" fillId="0" borderId="1" xfId="0" applyFont="1" applyBorder="1" applyAlignment="1">
      <alignment horizontal="right" vertical="top"/>
    </xf>
    <xf numFmtId="0" fontId="8" fillId="0" borderId="1" xfId="0" applyFont="1" applyBorder="1" applyAlignment="1">
      <alignment horizontal="left" vertical="top" wrapText="1"/>
    </xf>
    <xf numFmtId="164" fontId="2" fillId="0" borderId="1" xfId="0" applyNumberFormat="1" applyFont="1" applyBorder="1" applyAlignment="1">
      <alignment horizontal="left" vertical="top" wrapText="1"/>
    </xf>
    <xf numFmtId="164" fontId="4" fillId="0" borderId="2" xfId="0" applyNumberFormat="1" applyFont="1" applyBorder="1" applyAlignment="1">
      <alignment horizontal="right" vertical="top"/>
    </xf>
    <xf numFmtId="0" fontId="9" fillId="0" borderId="1" xfId="0" applyFont="1" applyBorder="1" applyAlignment="1">
      <alignment horizontal="right" vertical="top"/>
    </xf>
    <xf numFmtId="0" fontId="10" fillId="0" borderId="1" xfId="0" applyFont="1" applyBorder="1" applyAlignment="1">
      <alignment horizontal="left" vertical="top" wrapText="1"/>
    </xf>
    <xf numFmtId="0" fontId="11" fillId="0" borderId="0" xfId="0" applyFont="1" applyAlignment="1">
      <alignment horizontal="right" vertical="top"/>
    </xf>
    <xf numFmtId="0" fontId="2" fillId="0" borderId="0" xfId="0" applyFont="1" applyAlignment="1">
      <alignment horizontal="left" vertical="top" wrapText="1"/>
    </xf>
    <xf numFmtId="164" fontId="2" fillId="0" borderId="0" xfId="0" applyNumberFormat="1" applyFont="1" applyAlignment="1">
      <alignment horizontal="right" vertical="top"/>
    </xf>
    <xf numFmtId="0" fontId="5" fillId="0" borderId="0" xfId="0" applyFont="1" applyAlignment="1">
      <alignment horizontal="right" vertical="top"/>
    </xf>
    <xf numFmtId="0" fontId="5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164" fontId="2" fillId="0" borderId="1" xfId="0" applyNumberFormat="1" applyFont="1" applyBorder="1" applyAlignment="1">
      <alignment vertical="top"/>
    </xf>
    <xf numFmtId="164" fontId="1" fillId="0" borderId="1" xfId="0" applyNumberFormat="1" applyFont="1" applyBorder="1" applyAlignment="1">
      <alignment vertical="top"/>
    </xf>
    <xf numFmtId="1" fontId="4" fillId="0" borderId="1" xfId="0" applyNumberFormat="1" applyFont="1" applyBorder="1" applyAlignment="1">
      <alignment horizontal="center" vertical="top"/>
    </xf>
    <xf numFmtId="0" fontId="2" fillId="0" borderId="0" xfId="0" applyFont="1" applyAlignment="1">
      <alignment horizontal="right" vertical="top"/>
    </xf>
    <xf numFmtId="0" fontId="1" fillId="0" borderId="0" xfId="0" applyFont="1" applyAlignment="1">
      <alignment horizontal="left" vertical="top"/>
    </xf>
    <xf numFmtId="0" fontId="0" fillId="0" borderId="0" xfId="0" applyAlignment="1">
      <alignment vertical="top"/>
    </xf>
    <xf numFmtId="164" fontId="12" fillId="0" borderId="0" xfId="0" applyNumberFormat="1" applyFont="1" applyAlignment="1">
      <alignment vertical="top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right" vertical="top"/>
    </xf>
    <xf numFmtId="0" fontId="1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1" fillId="0" borderId="0" xfId="0" applyFont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60"/>
  <sheetViews>
    <sheetView tabSelected="1" view="pageLayout" topLeftCell="A8" zoomScaleNormal="100" zoomScaleSheetLayoutView="100" workbookViewId="0">
      <selection activeCell="B15" sqref="B15:C15"/>
    </sheetView>
  </sheetViews>
  <sheetFormatPr defaultColWidth="9.140625" defaultRowHeight="15" x14ac:dyDescent="0.25"/>
  <cols>
    <col min="1" max="1" width="24.28515625" style="1" customWidth="1"/>
    <col min="2" max="2" width="59" style="35" customWidth="1"/>
    <col min="3" max="3" width="13.7109375" style="2" customWidth="1"/>
    <col min="4" max="4" width="11.7109375" style="36" hidden="1" customWidth="1"/>
    <col min="5" max="5" width="11.42578125" style="36" hidden="1" customWidth="1"/>
    <col min="6" max="9" width="0" hidden="1" customWidth="1"/>
    <col min="10" max="11" width="9.140625" style="36"/>
  </cols>
  <sheetData>
    <row r="1" spans="1:3" ht="15.75" hidden="1" customHeight="1" x14ac:dyDescent="0.25"/>
    <row r="2" spans="1:3" hidden="1" x14ac:dyDescent="0.25"/>
    <row r="3" spans="1:3" hidden="1" x14ac:dyDescent="0.25"/>
    <row r="4" spans="1:3" hidden="1" x14ac:dyDescent="0.25"/>
    <row r="5" spans="1:3" hidden="1" x14ac:dyDescent="0.25"/>
    <row r="6" spans="1:3" hidden="1" x14ac:dyDescent="0.25"/>
    <row r="7" spans="1:3" hidden="1" x14ac:dyDescent="0.25"/>
    <row r="8" spans="1:3" x14ac:dyDescent="0.25">
      <c r="A8" s="39" t="s">
        <v>0</v>
      </c>
      <c r="B8" s="39"/>
      <c r="C8" s="39"/>
    </row>
    <row r="9" spans="1:3" x14ac:dyDescent="0.25">
      <c r="A9" s="39" t="s">
        <v>1</v>
      </c>
      <c r="B9" s="39"/>
      <c r="C9" s="39"/>
    </row>
    <row r="10" spans="1:3" x14ac:dyDescent="0.25">
      <c r="A10" s="39" t="s">
        <v>2</v>
      </c>
      <c r="B10" s="39"/>
      <c r="C10" s="39"/>
    </row>
    <row r="11" spans="1:3" x14ac:dyDescent="0.25">
      <c r="A11" s="39" t="s">
        <v>197</v>
      </c>
      <c r="B11" s="39"/>
      <c r="C11" s="39"/>
    </row>
    <row r="12" spans="1:3" x14ac:dyDescent="0.25">
      <c r="A12" s="40"/>
      <c r="B12" s="40"/>
      <c r="C12" s="40"/>
    </row>
    <row r="13" spans="1:3" x14ac:dyDescent="0.25">
      <c r="B13" s="39" t="s">
        <v>0</v>
      </c>
      <c r="C13" s="39"/>
    </row>
    <row r="14" spans="1:3" x14ac:dyDescent="0.25">
      <c r="B14" s="39" t="s">
        <v>1</v>
      </c>
      <c r="C14" s="39"/>
    </row>
    <row r="15" spans="1:3" x14ac:dyDescent="0.25">
      <c r="B15" s="39" t="s">
        <v>2</v>
      </c>
      <c r="C15" s="39"/>
    </row>
    <row r="16" spans="1:3" x14ac:dyDescent="0.25">
      <c r="B16" s="39" t="s">
        <v>196</v>
      </c>
      <c r="C16" s="39"/>
    </row>
    <row r="17" spans="1:5" ht="12.75" customHeight="1" x14ac:dyDescent="0.25"/>
    <row r="18" spans="1:5" ht="0.75" hidden="1" customHeight="1" x14ac:dyDescent="0.25">
      <c r="A18" s="42"/>
      <c r="B18" s="42"/>
      <c r="C18" s="42"/>
    </row>
    <row r="19" spans="1:5" hidden="1" x14ac:dyDescent="0.25"/>
    <row r="20" spans="1:5" ht="15.75" x14ac:dyDescent="0.25">
      <c r="A20" s="41" t="s">
        <v>3</v>
      </c>
      <c r="B20" s="41"/>
      <c r="C20" s="41"/>
    </row>
    <row r="21" spans="1:5" x14ac:dyDescent="0.25">
      <c r="A21" s="41" t="s">
        <v>191</v>
      </c>
      <c r="B21" s="41"/>
      <c r="C21" s="41"/>
    </row>
    <row r="22" spans="1:5" x14ac:dyDescent="0.25">
      <c r="A22" s="41"/>
      <c r="B22" s="41"/>
      <c r="C22" s="41"/>
    </row>
    <row r="23" spans="1:5" x14ac:dyDescent="0.25">
      <c r="A23" s="34"/>
      <c r="B23" s="3"/>
      <c r="C23" s="2" t="s">
        <v>4</v>
      </c>
    </row>
    <row r="24" spans="1:5" ht="71.25" x14ac:dyDescent="0.25">
      <c r="A24" s="4" t="s">
        <v>5</v>
      </c>
      <c r="B24" s="5" t="s">
        <v>6</v>
      </c>
      <c r="C24" s="6" t="s">
        <v>7</v>
      </c>
    </row>
    <row r="25" spans="1:5" x14ac:dyDescent="0.25">
      <c r="A25" s="5">
        <v>1</v>
      </c>
      <c r="B25" s="5">
        <v>2</v>
      </c>
      <c r="C25" s="33">
        <v>3</v>
      </c>
    </row>
    <row r="26" spans="1:5" x14ac:dyDescent="0.25">
      <c r="A26" s="7" t="s">
        <v>8</v>
      </c>
      <c r="B26" s="8" t="s">
        <v>9</v>
      </c>
      <c r="C26" s="9">
        <f>C27+C75</f>
        <v>1398575.0189999999</v>
      </c>
      <c r="D26" s="9">
        <f t="shared" ref="D26:E26" si="0">D27+D75</f>
        <v>774174.87999999989</v>
      </c>
      <c r="E26" s="9">
        <f t="shared" si="0"/>
        <v>813832.39199999988</v>
      </c>
    </row>
    <row r="27" spans="1:5" x14ac:dyDescent="0.25">
      <c r="A27" s="7" t="s">
        <v>10</v>
      </c>
      <c r="B27" s="8" t="s">
        <v>11</v>
      </c>
      <c r="C27" s="9">
        <f>C28+C52</f>
        <v>196275.8</v>
      </c>
      <c r="D27" s="9">
        <f t="shared" ref="D27:E27" si="1">D28+D52</f>
        <v>206595.8</v>
      </c>
      <c r="E27" s="9">
        <f t="shared" si="1"/>
        <v>220493.5</v>
      </c>
    </row>
    <row r="28" spans="1:5" x14ac:dyDescent="0.25">
      <c r="A28" s="7"/>
      <c r="B28" s="8" t="s">
        <v>12</v>
      </c>
      <c r="C28" s="9">
        <f>C29+C32+C42+C45+C49</f>
        <v>161219.9</v>
      </c>
      <c r="D28" s="9">
        <f t="shared" ref="D28:E28" si="2">D29+D32+D42+D45+D49</f>
        <v>171287.69999999998</v>
      </c>
      <c r="E28" s="9">
        <f t="shared" si="2"/>
        <v>184882.5</v>
      </c>
    </row>
    <row r="29" spans="1:5" x14ac:dyDescent="0.25">
      <c r="A29" s="10" t="s">
        <v>13</v>
      </c>
      <c r="B29" s="8" t="s">
        <v>14</v>
      </c>
      <c r="C29" s="9">
        <f>C30</f>
        <v>57923.6</v>
      </c>
      <c r="D29" s="9">
        <f t="shared" ref="D29:E30" si="3">D30</f>
        <v>62731.199999999997</v>
      </c>
      <c r="E29" s="9">
        <f t="shared" si="3"/>
        <v>68063.399999999994</v>
      </c>
    </row>
    <row r="30" spans="1:5" x14ac:dyDescent="0.25">
      <c r="A30" s="7" t="s">
        <v>15</v>
      </c>
      <c r="B30" s="8" t="s">
        <v>16</v>
      </c>
      <c r="C30" s="9">
        <f>C31</f>
        <v>57923.6</v>
      </c>
      <c r="D30" s="9">
        <f t="shared" si="3"/>
        <v>62731.199999999997</v>
      </c>
      <c r="E30" s="9">
        <f t="shared" si="3"/>
        <v>68063.399999999994</v>
      </c>
    </row>
    <row r="31" spans="1:5" ht="90.75" customHeight="1" x14ac:dyDescent="0.25">
      <c r="A31" s="14" t="s">
        <v>17</v>
      </c>
      <c r="B31" s="12" t="s">
        <v>176</v>
      </c>
      <c r="C31" s="13">
        <v>57923.6</v>
      </c>
      <c r="D31" s="36">
        <v>62731.199999999997</v>
      </c>
      <c r="E31" s="36">
        <v>68063.399999999994</v>
      </c>
    </row>
    <row r="32" spans="1:5" x14ac:dyDescent="0.25">
      <c r="A32" s="7" t="s">
        <v>18</v>
      </c>
      <c r="B32" s="8" t="s">
        <v>19</v>
      </c>
      <c r="C32" s="9">
        <f>C33+C38+C41</f>
        <v>68362.2</v>
      </c>
      <c r="D32" s="9">
        <f t="shared" ref="D32:E32" si="4">D33+D38+D41</f>
        <v>71285.2</v>
      </c>
      <c r="E32" s="9">
        <f t="shared" si="4"/>
        <v>74312.600000000006</v>
      </c>
    </row>
    <row r="33" spans="1:5" ht="30" x14ac:dyDescent="0.25">
      <c r="A33" s="14" t="s">
        <v>20</v>
      </c>
      <c r="B33" s="12" t="s">
        <v>21</v>
      </c>
      <c r="C33" s="13">
        <f>C34+C36</f>
        <v>44970.5</v>
      </c>
      <c r="D33" s="13">
        <f t="shared" ref="D33:E33" si="5">D34+D36</f>
        <v>46904.2</v>
      </c>
      <c r="E33" s="13">
        <f t="shared" si="5"/>
        <v>48921.100000000006</v>
      </c>
    </row>
    <row r="34" spans="1:5" ht="31.5" customHeight="1" x14ac:dyDescent="0.25">
      <c r="A34" s="11" t="s">
        <v>22</v>
      </c>
      <c r="B34" s="12" t="s">
        <v>23</v>
      </c>
      <c r="C34" s="13">
        <f>C35</f>
        <v>27711.3</v>
      </c>
      <c r="D34" s="13">
        <f t="shared" ref="D34:E34" si="6">D35</f>
        <v>28902.9</v>
      </c>
      <c r="E34" s="13">
        <f t="shared" si="6"/>
        <v>30145.7</v>
      </c>
    </row>
    <row r="35" spans="1:5" ht="30.75" customHeight="1" x14ac:dyDescent="0.25">
      <c r="A35" s="11" t="s">
        <v>24</v>
      </c>
      <c r="B35" s="12" t="s">
        <v>23</v>
      </c>
      <c r="C35" s="13">
        <v>27711.3</v>
      </c>
      <c r="D35" s="36">
        <v>28902.9</v>
      </c>
      <c r="E35" s="36">
        <v>30145.7</v>
      </c>
    </row>
    <row r="36" spans="1:5" ht="45" x14ac:dyDescent="0.25">
      <c r="A36" s="11" t="s">
        <v>25</v>
      </c>
      <c r="B36" s="12" t="s">
        <v>26</v>
      </c>
      <c r="C36" s="13">
        <f>C37</f>
        <v>17259.2</v>
      </c>
      <c r="D36" s="13">
        <f t="shared" ref="D36:E36" si="7">D37</f>
        <v>18001.3</v>
      </c>
      <c r="E36" s="13">
        <f t="shared" si="7"/>
        <v>18775.400000000001</v>
      </c>
    </row>
    <row r="37" spans="1:5" ht="61.5" customHeight="1" x14ac:dyDescent="0.25">
      <c r="A37" s="11" t="s">
        <v>27</v>
      </c>
      <c r="B37" s="12" t="s">
        <v>28</v>
      </c>
      <c r="C37" s="13">
        <v>17259.2</v>
      </c>
      <c r="D37" s="36">
        <v>18001.3</v>
      </c>
      <c r="E37" s="36">
        <v>18775.400000000001</v>
      </c>
    </row>
    <row r="38" spans="1:5" x14ac:dyDescent="0.25">
      <c r="A38" s="11" t="s">
        <v>29</v>
      </c>
      <c r="B38" s="12" t="s">
        <v>30</v>
      </c>
      <c r="C38" s="13">
        <f>C39</f>
        <v>19951.099999999999</v>
      </c>
      <c r="D38" s="13">
        <f t="shared" ref="D38:E38" si="8">D39</f>
        <v>20789</v>
      </c>
      <c r="E38" s="13">
        <f t="shared" si="8"/>
        <v>21641.4</v>
      </c>
    </row>
    <row r="39" spans="1:5" x14ac:dyDescent="0.25">
      <c r="A39" s="11" t="s">
        <v>31</v>
      </c>
      <c r="B39" s="12" t="s">
        <v>30</v>
      </c>
      <c r="C39" s="13">
        <v>19951.099999999999</v>
      </c>
      <c r="D39" s="36">
        <v>20789</v>
      </c>
      <c r="E39" s="36">
        <v>21641.4</v>
      </c>
    </row>
    <row r="40" spans="1:5" ht="30" x14ac:dyDescent="0.25">
      <c r="A40" s="14" t="s">
        <v>32</v>
      </c>
      <c r="B40" s="12" t="s">
        <v>33</v>
      </c>
      <c r="C40" s="13">
        <f>C41</f>
        <v>3440.6</v>
      </c>
      <c r="D40" s="13">
        <f t="shared" ref="D40:E40" si="9">D41</f>
        <v>3592</v>
      </c>
      <c r="E40" s="13">
        <f t="shared" si="9"/>
        <v>3750.1</v>
      </c>
    </row>
    <row r="41" spans="1:5" ht="45" x14ac:dyDescent="0.25">
      <c r="A41" s="14" t="s">
        <v>34</v>
      </c>
      <c r="B41" s="12" t="s">
        <v>35</v>
      </c>
      <c r="C41" s="13">
        <v>3440.6</v>
      </c>
      <c r="D41" s="36">
        <v>3592</v>
      </c>
      <c r="E41" s="36">
        <v>3750.1</v>
      </c>
    </row>
    <row r="42" spans="1:5" x14ac:dyDescent="0.25">
      <c r="A42" s="7" t="s">
        <v>36</v>
      </c>
      <c r="B42" s="8" t="s">
        <v>37</v>
      </c>
      <c r="C42" s="9">
        <f t="shared" ref="C42:E43" si="10">C43</f>
        <v>23552.2</v>
      </c>
      <c r="D42" s="9">
        <f t="shared" si="10"/>
        <v>25300.400000000001</v>
      </c>
      <c r="E42" s="9">
        <f t="shared" si="10"/>
        <v>29884.3</v>
      </c>
    </row>
    <row r="43" spans="1:5" x14ac:dyDescent="0.25">
      <c r="A43" s="11" t="s">
        <v>38</v>
      </c>
      <c r="B43" s="12" t="s">
        <v>39</v>
      </c>
      <c r="C43" s="13">
        <f t="shared" si="10"/>
        <v>23552.2</v>
      </c>
      <c r="D43" s="13">
        <f t="shared" si="10"/>
        <v>25300.400000000001</v>
      </c>
      <c r="E43" s="13">
        <f t="shared" si="10"/>
        <v>29884.3</v>
      </c>
    </row>
    <row r="44" spans="1:5" ht="30" x14ac:dyDescent="0.25">
      <c r="A44" s="11" t="s">
        <v>40</v>
      </c>
      <c r="B44" s="12" t="s">
        <v>41</v>
      </c>
      <c r="C44" s="13">
        <v>23552.2</v>
      </c>
      <c r="D44" s="36">
        <v>25300.400000000001</v>
      </c>
      <c r="E44" s="36">
        <v>29884.3</v>
      </c>
    </row>
    <row r="45" spans="1:5" ht="28.5" x14ac:dyDescent="0.25">
      <c r="A45" s="7" t="s">
        <v>42</v>
      </c>
      <c r="B45" s="8" t="s">
        <v>43</v>
      </c>
      <c r="C45" s="9">
        <f t="shared" ref="C45:E46" si="11">C46</f>
        <v>7088.6</v>
      </c>
      <c r="D45" s="9">
        <f t="shared" si="11"/>
        <v>7488</v>
      </c>
      <c r="E45" s="9">
        <f t="shared" si="11"/>
        <v>7942.1</v>
      </c>
    </row>
    <row r="46" spans="1:5" x14ac:dyDescent="0.25">
      <c r="A46" s="11" t="s">
        <v>44</v>
      </c>
      <c r="B46" s="12" t="s">
        <v>45</v>
      </c>
      <c r="C46" s="13">
        <f t="shared" si="11"/>
        <v>7088.6</v>
      </c>
      <c r="D46" s="13">
        <f t="shared" si="11"/>
        <v>7488</v>
      </c>
      <c r="E46" s="13">
        <f t="shared" si="11"/>
        <v>7942.1</v>
      </c>
    </row>
    <row r="47" spans="1:5" ht="15.75" customHeight="1" x14ac:dyDescent="0.25">
      <c r="A47" s="11" t="s">
        <v>46</v>
      </c>
      <c r="B47" s="12" t="s">
        <v>47</v>
      </c>
      <c r="C47" s="13">
        <v>7088.6</v>
      </c>
      <c r="D47" s="36">
        <v>7488</v>
      </c>
      <c r="E47" s="36">
        <v>7942.1</v>
      </c>
    </row>
    <row r="48" spans="1:5" hidden="1" x14ac:dyDescent="0.25">
      <c r="A48" s="11"/>
      <c r="B48" s="12"/>
      <c r="C48" s="13"/>
    </row>
    <row r="49" spans="1:5" x14ac:dyDescent="0.25">
      <c r="A49" s="7" t="s">
        <v>48</v>
      </c>
      <c r="B49" s="8" t="s">
        <v>49</v>
      </c>
      <c r="C49" s="9">
        <f>C50</f>
        <v>4293.3</v>
      </c>
      <c r="D49" s="9">
        <f t="shared" ref="D49:E50" si="12">D50</f>
        <v>4482.8999999999996</v>
      </c>
      <c r="E49" s="9">
        <f t="shared" si="12"/>
        <v>4680.1000000000004</v>
      </c>
    </row>
    <row r="50" spans="1:5" ht="30" x14ac:dyDescent="0.25">
      <c r="A50" s="11" t="s">
        <v>50</v>
      </c>
      <c r="B50" s="12" t="s">
        <v>51</v>
      </c>
      <c r="C50" s="13">
        <f>C51</f>
        <v>4293.3</v>
      </c>
      <c r="D50" s="13">
        <f t="shared" si="12"/>
        <v>4482.8999999999996</v>
      </c>
      <c r="E50" s="13">
        <f t="shared" si="12"/>
        <v>4680.1000000000004</v>
      </c>
    </row>
    <row r="51" spans="1:5" ht="45" x14ac:dyDescent="0.25">
      <c r="A51" s="11" t="s">
        <v>52</v>
      </c>
      <c r="B51" s="12" t="s">
        <v>53</v>
      </c>
      <c r="C51" s="13">
        <v>4293.3</v>
      </c>
      <c r="D51" s="36">
        <v>4482.8999999999996</v>
      </c>
      <c r="E51" s="36">
        <v>4680.1000000000004</v>
      </c>
    </row>
    <row r="52" spans="1:5" x14ac:dyDescent="0.25">
      <c r="A52" s="7"/>
      <c r="B52" s="8" t="s">
        <v>54</v>
      </c>
      <c r="C52" s="9">
        <f>C53+C62+C74+C72+C67</f>
        <v>35055.9</v>
      </c>
      <c r="D52" s="9">
        <f t="shared" ref="D52:E52" si="13">D53+D62+D74+D72+D67</f>
        <v>35308.100000000006</v>
      </c>
      <c r="E52" s="9">
        <f t="shared" si="13"/>
        <v>35611.000000000007</v>
      </c>
    </row>
    <row r="53" spans="1:5" ht="28.5" x14ac:dyDescent="0.25">
      <c r="A53" s="7" t="s">
        <v>55</v>
      </c>
      <c r="B53" s="8" t="s">
        <v>56</v>
      </c>
      <c r="C53" s="9">
        <f>C55+C57+C59+C61</f>
        <v>33722.1</v>
      </c>
      <c r="D53" s="9">
        <f t="shared" ref="D53:E53" si="14">D55+D57+D59+D61</f>
        <v>33972.1</v>
      </c>
      <c r="E53" s="9">
        <f t="shared" si="14"/>
        <v>34272.1</v>
      </c>
    </row>
    <row r="54" spans="1:5" ht="90" x14ac:dyDescent="0.25">
      <c r="A54" s="11" t="s">
        <v>177</v>
      </c>
      <c r="B54" s="12" t="s">
        <v>178</v>
      </c>
      <c r="C54" s="9">
        <f>C55+C57</f>
        <v>33602.1</v>
      </c>
      <c r="D54" s="9">
        <f t="shared" ref="D54:E54" si="15">D55+D57</f>
        <v>33852.1</v>
      </c>
      <c r="E54" s="9">
        <f t="shared" si="15"/>
        <v>34152.1</v>
      </c>
    </row>
    <row r="55" spans="1:5" ht="60" x14ac:dyDescent="0.25">
      <c r="A55" s="11" t="s">
        <v>57</v>
      </c>
      <c r="B55" s="12" t="s">
        <v>58</v>
      </c>
      <c r="C55" s="13">
        <f>C56</f>
        <v>32306.1</v>
      </c>
      <c r="D55" s="13">
        <f t="shared" ref="D55:E55" si="16">D56</f>
        <v>32556.1</v>
      </c>
      <c r="E55" s="13">
        <f t="shared" si="16"/>
        <v>32856.1</v>
      </c>
    </row>
    <row r="56" spans="1:5" ht="90" x14ac:dyDescent="0.25">
      <c r="A56" s="15" t="s">
        <v>59</v>
      </c>
      <c r="B56" s="12" t="s">
        <v>60</v>
      </c>
      <c r="C56" s="13">
        <v>32306.1</v>
      </c>
      <c r="D56" s="36">
        <v>32556.1</v>
      </c>
      <c r="E56" s="36">
        <v>32856.1</v>
      </c>
    </row>
    <row r="57" spans="1:5" ht="75" x14ac:dyDescent="0.25">
      <c r="A57" s="11" t="s">
        <v>61</v>
      </c>
      <c r="B57" s="12" t="s">
        <v>62</v>
      </c>
      <c r="C57" s="13">
        <f>C58</f>
        <v>1296</v>
      </c>
      <c r="D57" s="13">
        <f t="shared" ref="D57:E57" si="17">D58</f>
        <v>1296</v>
      </c>
      <c r="E57" s="13">
        <f t="shared" si="17"/>
        <v>1296</v>
      </c>
    </row>
    <row r="58" spans="1:5" ht="75" x14ac:dyDescent="0.25">
      <c r="A58" s="15" t="s">
        <v>63</v>
      </c>
      <c r="B58" s="16" t="s">
        <v>64</v>
      </c>
      <c r="C58" s="13">
        <v>1296</v>
      </c>
      <c r="D58" s="36">
        <v>1296</v>
      </c>
      <c r="E58" s="36">
        <v>1296</v>
      </c>
    </row>
    <row r="59" spans="1:5" ht="90" x14ac:dyDescent="0.25">
      <c r="A59" s="11" t="s">
        <v>65</v>
      </c>
      <c r="B59" s="12" t="s">
        <v>66</v>
      </c>
      <c r="C59" s="13">
        <f>C60</f>
        <v>50</v>
      </c>
      <c r="D59" s="13">
        <f t="shared" ref="D59:E59" si="18">D60</f>
        <v>50</v>
      </c>
      <c r="E59" s="13">
        <f t="shared" si="18"/>
        <v>50</v>
      </c>
    </row>
    <row r="60" spans="1:5" ht="75" x14ac:dyDescent="0.25">
      <c r="A60" s="11" t="s">
        <v>67</v>
      </c>
      <c r="B60" s="12" t="s">
        <v>68</v>
      </c>
      <c r="C60" s="13">
        <v>50</v>
      </c>
      <c r="D60" s="36">
        <v>50</v>
      </c>
      <c r="E60" s="36">
        <v>50</v>
      </c>
    </row>
    <row r="61" spans="1:5" ht="75" x14ac:dyDescent="0.25">
      <c r="A61" s="11" t="s">
        <v>69</v>
      </c>
      <c r="B61" s="17" t="s">
        <v>161</v>
      </c>
      <c r="C61" s="13">
        <v>70</v>
      </c>
      <c r="D61" s="36">
        <v>70</v>
      </c>
      <c r="E61" s="36">
        <v>70</v>
      </c>
    </row>
    <row r="62" spans="1:5" x14ac:dyDescent="0.25">
      <c r="A62" s="7" t="s">
        <v>70</v>
      </c>
      <c r="B62" s="8" t="s">
        <v>71</v>
      </c>
      <c r="C62" s="9">
        <f>C63</f>
        <v>69.5</v>
      </c>
      <c r="D62" s="9">
        <f t="shared" ref="D62:E62" si="19">D63</f>
        <v>72.400000000000006</v>
      </c>
      <c r="E62" s="9">
        <f t="shared" si="19"/>
        <v>75.3</v>
      </c>
    </row>
    <row r="63" spans="1:5" x14ac:dyDescent="0.25">
      <c r="A63" s="11" t="s">
        <v>72</v>
      </c>
      <c r="B63" s="12" t="s">
        <v>73</v>
      </c>
      <c r="C63" s="13">
        <v>69.5</v>
      </c>
      <c r="D63" s="36">
        <v>72.400000000000006</v>
      </c>
      <c r="E63" s="36">
        <v>75.3</v>
      </c>
    </row>
    <row r="64" spans="1:5" ht="1.1499999999999999" hidden="1" customHeight="1" x14ac:dyDescent="0.25">
      <c r="A64" s="14" t="s">
        <v>180</v>
      </c>
      <c r="B64" s="12" t="s">
        <v>179</v>
      </c>
      <c r="C64" s="13"/>
    </row>
    <row r="65" spans="1:5" hidden="1" x14ac:dyDescent="0.25">
      <c r="A65" s="14" t="s">
        <v>181</v>
      </c>
      <c r="B65" s="12" t="s">
        <v>74</v>
      </c>
      <c r="C65" s="13"/>
    </row>
    <row r="66" spans="1:5" hidden="1" x14ac:dyDescent="0.25">
      <c r="A66" s="14" t="s">
        <v>182</v>
      </c>
      <c r="B66" s="12" t="s">
        <v>75</v>
      </c>
      <c r="C66" s="13"/>
    </row>
    <row r="67" spans="1:5" ht="28.5" x14ac:dyDescent="0.25">
      <c r="A67" s="7" t="s">
        <v>76</v>
      </c>
      <c r="B67" s="8" t="s">
        <v>77</v>
      </c>
      <c r="C67" s="9">
        <f>C71+C69</f>
        <v>32</v>
      </c>
      <c r="D67" s="9">
        <f t="shared" ref="D67:E67" si="20">D71</f>
        <v>31.3</v>
      </c>
      <c r="E67" s="9">
        <f t="shared" si="20"/>
        <v>31.3</v>
      </c>
    </row>
    <row r="68" spans="1:5" ht="0.6" customHeight="1" x14ac:dyDescent="0.25">
      <c r="A68" s="11" t="s">
        <v>183</v>
      </c>
      <c r="B68" s="12" t="s">
        <v>184</v>
      </c>
      <c r="C68" s="9"/>
    </row>
    <row r="69" spans="1:5" ht="30" x14ac:dyDescent="0.25">
      <c r="A69" s="11" t="s">
        <v>186</v>
      </c>
      <c r="B69" s="12" t="s">
        <v>185</v>
      </c>
      <c r="C69" s="9">
        <v>0.7</v>
      </c>
      <c r="D69" s="36">
        <v>0.7</v>
      </c>
      <c r="E69" s="36">
        <v>0.7</v>
      </c>
    </row>
    <row r="70" spans="1:5" hidden="1" x14ac:dyDescent="0.25">
      <c r="A70" s="11" t="s">
        <v>188</v>
      </c>
      <c r="B70" s="12" t="s">
        <v>187</v>
      </c>
      <c r="C70" s="9">
        <v>31.3</v>
      </c>
    </row>
    <row r="71" spans="1:5" ht="30" x14ac:dyDescent="0.25">
      <c r="A71" s="14" t="s">
        <v>78</v>
      </c>
      <c r="B71" s="12" t="s">
        <v>79</v>
      </c>
      <c r="C71" s="13">
        <v>31.3</v>
      </c>
      <c r="D71" s="36">
        <v>31.3</v>
      </c>
      <c r="E71" s="36">
        <v>31.3</v>
      </c>
    </row>
    <row r="72" spans="1:5" ht="28.5" x14ac:dyDescent="0.25">
      <c r="A72" s="7" t="s">
        <v>80</v>
      </c>
      <c r="B72" s="8" t="s">
        <v>81</v>
      </c>
      <c r="C72" s="9">
        <f>C73</f>
        <v>550</v>
      </c>
      <c r="D72" s="9">
        <f t="shared" ref="D72:E72" si="21">D73</f>
        <v>550</v>
      </c>
      <c r="E72" s="9">
        <f t="shared" si="21"/>
        <v>550</v>
      </c>
    </row>
    <row r="73" spans="1:5" ht="60" x14ac:dyDescent="0.25">
      <c r="A73" s="14" t="s">
        <v>82</v>
      </c>
      <c r="B73" s="12" t="s">
        <v>83</v>
      </c>
      <c r="C73" s="13">
        <v>550</v>
      </c>
      <c r="D73" s="36">
        <v>550</v>
      </c>
      <c r="E73" s="36">
        <v>550</v>
      </c>
    </row>
    <row r="74" spans="1:5" x14ac:dyDescent="0.25">
      <c r="A74" s="7" t="s">
        <v>84</v>
      </c>
      <c r="B74" s="8" t="s">
        <v>85</v>
      </c>
      <c r="C74" s="9">
        <v>682.3</v>
      </c>
      <c r="D74" s="36">
        <v>682.3</v>
      </c>
      <c r="E74" s="36">
        <v>682.3</v>
      </c>
    </row>
    <row r="75" spans="1:5" x14ac:dyDescent="0.25">
      <c r="A75" s="7" t="s">
        <v>86</v>
      </c>
      <c r="B75" s="8" t="s">
        <v>87</v>
      </c>
      <c r="C75" s="9">
        <f>C76+C132+C133</f>
        <v>1202299.2189999998</v>
      </c>
      <c r="D75" s="9">
        <f t="shared" ref="D75:E75" si="22">D76+D132+D133</f>
        <v>567579.07999999996</v>
      </c>
      <c r="E75" s="9">
        <f t="shared" si="22"/>
        <v>593338.89199999988</v>
      </c>
    </row>
    <row r="76" spans="1:5" ht="28.5" x14ac:dyDescent="0.25">
      <c r="A76" s="7" t="s">
        <v>88</v>
      </c>
      <c r="B76" s="8" t="s">
        <v>89</v>
      </c>
      <c r="C76" s="9">
        <f>C77+C108+C81+C127</f>
        <v>1181771.4789999998</v>
      </c>
      <c r="D76" s="9">
        <f t="shared" ref="D76:E76" si="23">D77+D108+D81+D127</f>
        <v>567579.07999999996</v>
      </c>
      <c r="E76" s="9">
        <f t="shared" si="23"/>
        <v>593338.89199999988</v>
      </c>
    </row>
    <row r="77" spans="1:5" ht="28.5" x14ac:dyDescent="0.25">
      <c r="A77" s="7" t="s">
        <v>90</v>
      </c>
      <c r="B77" s="8" t="s">
        <v>91</v>
      </c>
      <c r="C77" s="9">
        <f>C78+C79+C80</f>
        <v>192544</v>
      </c>
      <c r="D77" s="9">
        <f t="shared" ref="D77:E77" si="24">D78+D79+D80</f>
        <v>154035</v>
      </c>
      <c r="E77" s="9">
        <f t="shared" si="24"/>
        <v>154035</v>
      </c>
    </row>
    <row r="78" spans="1:5" ht="45" x14ac:dyDescent="0.25">
      <c r="A78" s="11" t="s">
        <v>92</v>
      </c>
      <c r="B78" s="12" t="s">
        <v>93</v>
      </c>
      <c r="C78" s="31">
        <v>192544</v>
      </c>
      <c r="D78" s="36">
        <v>154035</v>
      </c>
      <c r="E78" s="36">
        <v>154035</v>
      </c>
    </row>
    <row r="79" spans="1:5" ht="1.1499999999999999" hidden="1" customHeight="1" x14ac:dyDescent="0.25">
      <c r="A79" s="11" t="s">
        <v>94</v>
      </c>
      <c r="B79" s="12" t="s">
        <v>95</v>
      </c>
      <c r="C79" s="31"/>
    </row>
    <row r="80" spans="1:5" hidden="1" x14ac:dyDescent="0.25">
      <c r="A80" s="11" t="s">
        <v>96</v>
      </c>
      <c r="B80" s="12" t="s">
        <v>97</v>
      </c>
      <c r="C80" s="31"/>
    </row>
    <row r="81" spans="1:5" ht="28.5" x14ac:dyDescent="0.25">
      <c r="A81" s="7" t="s">
        <v>98</v>
      </c>
      <c r="B81" s="8" t="s">
        <v>99</v>
      </c>
      <c r="C81" s="9">
        <f>C83+C88+C91+C92+C93+C94+C100+C89+C82+C86+C85+C98+C97+C99+C84+C90</f>
        <v>582435.6</v>
      </c>
      <c r="D81" s="9">
        <f t="shared" ref="D81:E81" si="25">D83+D88+D91+D92+D93+D94+D100+D89+D82+D86+D85+D98+D97+D99+D84</f>
        <v>27733.8</v>
      </c>
      <c r="E81" s="9">
        <f t="shared" si="25"/>
        <v>27864.999999999996</v>
      </c>
    </row>
    <row r="82" spans="1:5" ht="18.600000000000001" hidden="1" customHeight="1" x14ac:dyDescent="0.25">
      <c r="A82" s="18" t="s">
        <v>100</v>
      </c>
      <c r="B82" s="12" t="s">
        <v>162</v>
      </c>
      <c r="C82" s="31"/>
    </row>
    <row r="83" spans="1:5" ht="1.1499999999999999" hidden="1" customHeight="1" x14ac:dyDescent="0.25">
      <c r="A83" s="11" t="s">
        <v>101</v>
      </c>
      <c r="B83" s="12" t="s">
        <v>102</v>
      </c>
      <c r="C83" s="31"/>
    </row>
    <row r="84" spans="1:5" ht="75" x14ac:dyDescent="0.25">
      <c r="A84" s="11" t="s">
        <v>175</v>
      </c>
      <c r="B84" s="12" t="s">
        <v>174</v>
      </c>
      <c r="C84" s="31">
        <v>2694.9</v>
      </c>
      <c r="D84" s="36">
        <v>2750.5</v>
      </c>
      <c r="E84" s="36">
        <v>3255.3</v>
      </c>
    </row>
    <row r="85" spans="1:5" ht="38.450000000000003" hidden="1" customHeight="1" x14ac:dyDescent="0.25">
      <c r="A85" s="11" t="s">
        <v>166</v>
      </c>
      <c r="B85" s="12" t="s">
        <v>165</v>
      </c>
      <c r="C85" s="31"/>
    </row>
    <row r="86" spans="1:5" ht="75.599999999999994" customHeight="1" x14ac:dyDescent="0.25">
      <c r="A86" s="11" t="s">
        <v>103</v>
      </c>
      <c r="B86" s="12" t="s">
        <v>189</v>
      </c>
      <c r="C86" s="31">
        <f>C87</f>
        <v>6.1</v>
      </c>
    </row>
    <row r="87" spans="1:5" ht="28.9" hidden="1" customHeight="1" x14ac:dyDescent="0.25">
      <c r="A87" s="11"/>
      <c r="B87" s="12" t="s">
        <v>190</v>
      </c>
      <c r="C87" s="31">
        <v>6.1</v>
      </c>
    </row>
    <row r="88" spans="1:5" ht="60" x14ac:dyDescent="0.25">
      <c r="A88" s="11" t="s">
        <v>104</v>
      </c>
      <c r="B88" s="12" t="s">
        <v>105</v>
      </c>
      <c r="C88" s="31">
        <v>21228.400000000001</v>
      </c>
      <c r="D88" s="36">
        <v>20443.900000000001</v>
      </c>
      <c r="E88" s="36">
        <v>20043.8</v>
      </c>
    </row>
    <row r="89" spans="1:5" ht="30" x14ac:dyDescent="0.25">
      <c r="A89" s="11" t="s">
        <v>106</v>
      </c>
      <c r="B89" s="12" t="s">
        <v>107</v>
      </c>
      <c r="C89" s="31">
        <v>112246.3</v>
      </c>
    </row>
    <row r="90" spans="1:5" ht="30" x14ac:dyDescent="0.25">
      <c r="A90" s="11" t="s">
        <v>194</v>
      </c>
      <c r="B90" s="38" t="s">
        <v>195</v>
      </c>
      <c r="C90" s="31">
        <v>8000</v>
      </c>
    </row>
    <row r="91" spans="1:5" ht="60" x14ac:dyDescent="0.25">
      <c r="A91" s="11" t="s">
        <v>108</v>
      </c>
      <c r="B91" s="12" t="s">
        <v>109</v>
      </c>
      <c r="C91" s="31">
        <v>537.70000000000005</v>
      </c>
      <c r="D91" s="36">
        <v>534.79999999999995</v>
      </c>
      <c r="E91" s="36">
        <v>557.79999999999995</v>
      </c>
    </row>
    <row r="92" spans="1:5" ht="30" x14ac:dyDescent="0.25">
      <c r="A92" s="19" t="s">
        <v>110</v>
      </c>
      <c r="B92" s="20" t="s">
        <v>111</v>
      </c>
      <c r="C92" s="31">
        <v>7099.6</v>
      </c>
    </row>
    <row r="93" spans="1:5" ht="1.1499999999999999" hidden="1" customHeight="1" x14ac:dyDescent="0.25">
      <c r="A93" s="18" t="s">
        <v>112</v>
      </c>
      <c r="B93" s="20" t="s">
        <v>113</v>
      </c>
      <c r="C93" s="31"/>
    </row>
    <row r="94" spans="1:5" ht="30" x14ac:dyDescent="0.25">
      <c r="A94" s="14" t="s">
        <v>114</v>
      </c>
      <c r="B94" s="12" t="s">
        <v>115</v>
      </c>
      <c r="C94" s="13">
        <f>C95+C96</f>
        <v>191.9</v>
      </c>
      <c r="D94" s="36">
        <f>D96</f>
        <v>141.6</v>
      </c>
      <c r="E94" s="36">
        <f>E96</f>
        <v>145.1</v>
      </c>
    </row>
    <row r="95" spans="1:5" ht="1.9" hidden="1" customHeight="1" x14ac:dyDescent="0.25">
      <c r="A95" s="11"/>
      <c r="B95" s="21" t="s">
        <v>116</v>
      </c>
      <c r="C95" s="31">
        <v>50.6</v>
      </c>
    </row>
    <row r="96" spans="1:5" ht="30" hidden="1" customHeight="1" x14ac:dyDescent="0.25">
      <c r="A96" s="11"/>
      <c r="B96" s="21" t="s">
        <v>117</v>
      </c>
      <c r="C96" s="31">
        <v>141.30000000000001</v>
      </c>
      <c r="D96" s="36">
        <v>141.6</v>
      </c>
      <c r="E96" s="36">
        <v>145.1</v>
      </c>
    </row>
    <row r="97" spans="1:5" ht="30" x14ac:dyDescent="0.25">
      <c r="A97" s="11" t="s">
        <v>170</v>
      </c>
      <c r="B97" s="21" t="s">
        <v>169</v>
      </c>
      <c r="C97" s="31">
        <v>4040.5</v>
      </c>
    </row>
    <row r="98" spans="1:5" ht="30" x14ac:dyDescent="0.25">
      <c r="A98" s="11" t="s">
        <v>167</v>
      </c>
      <c r="B98" s="21" t="s">
        <v>168</v>
      </c>
      <c r="C98" s="31">
        <v>389616.6</v>
      </c>
    </row>
    <row r="99" spans="1:5" ht="32.450000000000003" hidden="1" customHeight="1" x14ac:dyDescent="0.25">
      <c r="A99" s="11" t="s">
        <v>172</v>
      </c>
      <c r="B99" s="21" t="s">
        <v>171</v>
      </c>
      <c r="C99" s="31"/>
    </row>
    <row r="100" spans="1:5" x14ac:dyDescent="0.25">
      <c r="A100" s="11" t="s">
        <v>118</v>
      </c>
      <c r="B100" s="12" t="s">
        <v>119</v>
      </c>
      <c r="C100" s="31">
        <f>C103+C104+C101+C107</f>
        <v>36773.599999999999</v>
      </c>
      <c r="D100" s="36">
        <f>D103</f>
        <v>3863</v>
      </c>
      <c r="E100" s="36">
        <f>E103</f>
        <v>3863</v>
      </c>
    </row>
    <row r="101" spans="1:5" ht="0.6" customHeight="1" x14ac:dyDescent="0.25">
      <c r="A101" s="18"/>
      <c r="B101" s="12" t="s">
        <v>173</v>
      </c>
      <c r="C101" s="31"/>
    </row>
    <row r="102" spans="1:5" ht="25.15" hidden="1" customHeight="1" x14ac:dyDescent="0.25">
      <c r="A102" s="18"/>
      <c r="B102" s="12" t="s">
        <v>120</v>
      </c>
      <c r="C102" s="31"/>
    </row>
    <row r="103" spans="1:5" ht="75" hidden="1" x14ac:dyDescent="0.25">
      <c r="A103" s="18"/>
      <c r="B103" s="12" t="s">
        <v>121</v>
      </c>
      <c r="C103" s="31">
        <v>3863</v>
      </c>
      <c r="D103" s="36">
        <v>3863</v>
      </c>
      <c r="E103" s="36">
        <v>3863</v>
      </c>
    </row>
    <row r="104" spans="1:5" ht="45" hidden="1" x14ac:dyDescent="0.25">
      <c r="A104" s="18"/>
      <c r="B104" s="12" t="s">
        <v>122</v>
      </c>
      <c r="C104" s="31">
        <v>16623</v>
      </c>
    </row>
    <row r="105" spans="1:5" ht="28.15" hidden="1" customHeight="1" x14ac:dyDescent="0.25">
      <c r="A105" s="11"/>
      <c r="B105" s="12" t="s">
        <v>123</v>
      </c>
      <c r="C105" s="31"/>
    </row>
    <row r="106" spans="1:5" ht="24.6" hidden="1" customHeight="1" x14ac:dyDescent="0.25">
      <c r="A106" s="11"/>
      <c r="B106" s="12" t="s">
        <v>124</v>
      </c>
      <c r="C106" s="31"/>
    </row>
    <row r="107" spans="1:5" ht="40.9" hidden="1" customHeight="1" x14ac:dyDescent="0.25">
      <c r="A107" s="11"/>
      <c r="B107" s="12" t="s">
        <v>192</v>
      </c>
      <c r="C107" s="31">
        <v>16287.6</v>
      </c>
    </row>
    <row r="108" spans="1:5" ht="28.5" x14ac:dyDescent="0.25">
      <c r="A108" s="7" t="s">
        <v>125</v>
      </c>
      <c r="B108" s="8" t="s">
        <v>126</v>
      </c>
      <c r="C108" s="9">
        <f>C109+C122+C125+C126</f>
        <v>384339.6999999999</v>
      </c>
      <c r="D108" s="9">
        <f t="shared" ref="D108:E108" si="26">D109+D122+D125+D126</f>
        <v>363325.39999999997</v>
      </c>
      <c r="E108" s="9">
        <f t="shared" si="26"/>
        <v>388873.89999999985</v>
      </c>
    </row>
    <row r="109" spans="1:5" ht="30" x14ac:dyDescent="0.25">
      <c r="A109" s="11" t="s">
        <v>127</v>
      </c>
      <c r="B109" s="12" t="s">
        <v>128</v>
      </c>
      <c r="C109" s="13">
        <f>C110+C111+C112+C113+C114+C116+C118+C119+C120+C115+C117+C121</f>
        <v>355607.59999999992</v>
      </c>
      <c r="D109" s="13">
        <f>D110+D111+D112+D113+D114+D116+D118+D119+D120+D115+D117+D121</f>
        <v>334593.3</v>
      </c>
      <c r="E109" s="13">
        <f t="shared" ref="E109" si="27">E110+E111+E112+E113+E114+E116+E118+E119+E120+E115+E117+E121</f>
        <v>360141.79999999987</v>
      </c>
    </row>
    <row r="110" spans="1:5" ht="120" hidden="1" x14ac:dyDescent="0.25">
      <c r="A110" s="11" t="s">
        <v>127</v>
      </c>
      <c r="B110" s="12" t="s">
        <v>129</v>
      </c>
      <c r="C110" s="31">
        <v>420.8</v>
      </c>
      <c r="D110" s="36">
        <v>420.8</v>
      </c>
      <c r="E110" s="36">
        <v>420.8</v>
      </c>
    </row>
    <row r="111" spans="1:5" ht="120.75" hidden="1" customHeight="1" x14ac:dyDescent="0.25">
      <c r="A111" s="11" t="s">
        <v>127</v>
      </c>
      <c r="B111" s="16" t="s">
        <v>130</v>
      </c>
      <c r="C111" s="31">
        <v>20</v>
      </c>
      <c r="D111" s="36">
        <v>20</v>
      </c>
      <c r="E111" s="36">
        <v>20</v>
      </c>
    </row>
    <row r="112" spans="1:5" ht="135" hidden="1" x14ac:dyDescent="0.25">
      <c r="A112" s="11" t="s">
        <v>127</v>
      </c>
      <c r="B112" s="16" t="s">
        <v>131</v>
      </c>
      <c r="C112" s="31">
        <v>91671.2</v>
      </c>
      <c r="D112" s="36">
        <v>93589.9</v>
      </c>
      <c r="E112" s="36">
        <v>98269.4</v>
      </c>
    </row>
    <row r="113" spans="1:11" ht="150" hidden="1" x14ac:dyDescent="0.25">
      <c r="A113" s="11" t="s">
        <v>127</v>
      </c>
      <c r="B113" s="16" t="s">
        <v>132</v>
      </c>
      <c r="C113" s="31">
        <v>246634</v>
      </c>
      <c r="D113" s="36">
        <v>223619</v>
      </c>
      <c r="E113" s="36">
        <v>244402.8</v>
      </c>
    </row>
    <row r="114" spans="1:11" ht="30" hidden="1" x14ac:dyDescent="0.25">
      <c r="A114" s="11" t="s">
        <v>127</v>
      </c>
      <c r="B114" s="12" t="s">
        <v>133</v>
      </c>
      <c r="C114" s="31">
        <v>263.5</v>
      </c>
      <c r="D114" s="36">
        <v>263.5</v>
      </c>
      <c r="E114" s="36">
        <v>263.5</v>
      </c>
    </row>
    <row r="115" spans="1:11" ht="105" hidden="1" x14ac:dyDescent="0.25">
      <c r="A115" s="11" t="s">
        <v>127</v>
      </c>
      <c r="B115" s="12" t="s">
        <v>134</v>
      </c>
      <c r="C115" s="31">
        <v>0.5</v>
      </c>
      <c r="D115" s="36">
        <v>0.5</v>
      </c>
      <c r="E115" s="36">
        <v>0.5</v>
      </c>
    </row>
    <row r="116" spans="1:11" ht="60" hidden="1" x14ac:dyDescent="0.25">
      <c r="A116" s="11" t="s">
        <v>127</v>
      </c>
      <c r="B116" s="12" t="s">
        <v>135</v>
      </c>
      <c r="C116" s="31">
        <v>709.8</v>
      </c>
      <c r="D116" s="36">
        <v>737.9</v>
      </c>
      <c r="E116" s="36">
        <v>767.1</v>
      </c>
    </row>
    <row r="117" spans="1:11" ht="90" hidden="1" x14ac:dyDescent="0.25">
      <c r="A117" s="11" t="s">
        <v>127</v>
      </c>
      <c r="B117" s="12" t="s">
        <v>136</v>
      </c>
      <c r="C117" s="31">
        <v>4796.6000000000004</v>
      </c>
      <c r="D117" s="36">
        <v>4796.6000000000004</v>
      </c>
      <c r="E117" s="36">
        <v>4796.6000000000004</v>
      </c>
    </row>
    <row r="118" spans="1:11" ht="75" hidden="1" x14ac:dyDescent="0.25">
      <c r="A118" s="11" t="s">
        <v>127</v>
      </c>
      <c r="B118" s="12" t="s">
        <v>137</v>
      </c>
      <c r="C118" s="31">
        <v>8109.6</v>
      </c>
      <c r="D118" s="36">
        <v>8109.6</v>
      </c>
      <c r="E118" s="36">
        <v>8109.6</v>
      </c>
    </row>
    <row r="119" spans="1:11" ht="60" hidden="1" x14ac:dyDescent="0.25">
      <c r="A119" s="11" t="s">
        <v>127</v>
      </c>
      <c r="B119" s="12" t="s">
        <v>138</v>
      </c>
      <c r="C119" s="31">
        <v>651.20000000000005</v>
      </c>
      <c r="D119" s="36">
        <v>677</v>
      </c>
      <c r="E119" s="36">
        <v>703.8</v>
      </c>
    </row>
    <row r="120" spans="1:11" ht="60" hidden="1" x14ac:dyDescent="0.25">
      <c r="A120" s="11" t="s">
        <v>127</v>
      </c>
      <c r="B120" s="12" t="s">
        <v>139</v>
      </c>
      <c r="C120" s="31">
        <v>710.8</v>
      </c>
      <c r="D120" s="36">
        <v>738.9</v>
      </c>
      <c r="E120" s="36">
        <v>768.1</v>
      </c>
    </row>
    <row r="121" spans="1:11" ht="45" hidden="1" x14ac:dyDescent="0.25">
      <c r="A121" s="11" t="s">
        <v>127</v>
      </c>
      <c r="B121" s="16" t="s">
        <v>140</v>
      </c>
      <c r="C121" s="31">
        <v>1619.6</v>
      </c>
      <c r="D121" s="36">
        <v>1619.6</v>
      </c>
      <c r="E121" s="36">
        <v>1619.6</v>
      </c>
    </row>
    <row r="122" spans="1:11" ht="60" x14ac:dyDescent="0.25">
      <c r="A122" s="11" t="s">
        <v>141</v>
      </c>
      <c r="B122" s="16" t="s">
        <v>163</v>
      </c>
      <c r="C122" s="13">
        <f>C123+C124</f>
        <v>23454.7</v>
      </c>
      <c r="D122" s="13">
        <f t="shared" ref="D122:E122" si="28">D123+D124</f>
        <v>23454.7</v>
      </c>
      <c r="E122" s="13">
        <f t="shared" si="28"/>
        <v>23454.7</v>
      </c>
    </row>
    <row r="123" spans="1:11" ht="0.6" customHeight="1" x14ac:dyDescent="0.25">
      <c r="A123" s="11"/>
      <c r="B123" s="16" t="s">
        <v>142</v>
      </c>
      <c r="C123" s="31">
        <v>12281.2</v>
      </c>
      <c r="D123" s="36">
        <v>12281.2</v>
      </c>
      <c r="E123" s="36">
        <v>12281.2</v>
      </c>
    </row>
    <row r="124" spans="1:11" ht="94.15" hidden="1" customHeight="1" x14ac:dyDescent="0.25">
      <c r="A124" s="11"/>
      <c r="B124" s="16" t="s">
        <v>143</v>
      </c>
      <c r="C124" s="31">
        <v>11173.5</v>
      </c>
      <c r="D124" s="36">
        <v>11173.5</v>
      </c>
      <c r="E124" s="36">
        <v>11173.5</v>
      </c>
    </row>
    <row r="125" spans="1:11" ht="75" x14ac:dyDescent="0.25">
      <c r="A125" s="11" t="s">
        <v>144</v>
      </c>
      <c r="B125" s="16" t="s">
        <v>145</v>
      </c>
      <c r="C125" s="31">
        <v>272.10000000000002</v>
      </c>
      <c r="D125" s="36">
        <v>272.10000000000002</v>
      </c>
      <c r="E125" s="36">
        <v>272.10000000000002</v>
      </c>
    </row>
    <row r="126" spans="1:11" ht="60" x14ac:dyDescent="0.25">
      <c r="A126" s="11" t="s">
        <v>146</v>
      </c>
      <c r="B126" s="16" t="s">
        <v>164</v>
      </c>
      <c r="C126" s="31">
        <v>5005.3</v>
      </c>
      <c r="D126" s="36">
        <v>5005.3</v>
      </c>
      <c r="E126" s="36">
        <v>5005.3</v>
      </c>
    </row>
    <row r="127" spans="1:11" x14ac:dyDescent="0.25">
      <c r="A127" s="7" t="s">
        <v>147</v>
      </c>
      <c r="B127" s="8" t="s">
        <v>148</v>
      </c>
      <c r="C127" s="9">
        <f>C129+C128+C130</f>
        <v>22452.179</v>
      </c>
      <c r="D127" s="9">
        <f t="shared" ref="D127:E127" si="29">D129+D128+D130</f>
        <v>22484.879999999997</v>
      </c>
      <c r="E127" s="9">
        <f t="shared" si="29"/>
        <v>22564.991999999998</v>
      </c>
    </row>
    <row r="128" spans="1:11" ht="75" x14ac:dyDescent="0.25">
      <c r="A128" s="11" t="s">
        <v>149</v>
      </c>
      <c r="B128" s="12" t="s">
        <v>150</v>
      </c>
      <c r="C128" s="31">
        <f>711.179+32.91+89.99</f>
        <v>834.07899999999995</v>
      </c>
      <c r="D128" s="37">
        <v>739.28</v>
      </c>
      <c r="E128" s="37">
        <v>768.49199999999996</v>
      </c>
      <c r="J128" s="36">
        <v>32.909999999999997</v>
      </c>
      <c r="K128" s="36">
        <v>89.99</v>
      </c>
    </row>
    <row r="129" spans="1:10" ht="120" x14ac:dyDescent="0.25">
      <c r="A129" s="14" t="s">
        <v>151</v>
      </c>
      <c r="B129" s="12" t="s">
        <v>193</v>
      </c>
      <c r="C129" s="31">
        <v>20389.3</v>
      </c>
      <c r="D129" s="36">
        <v>20467.5</v>
      </c>
      <c r="E129" s="36">
        <v>20467.5</v>
      </c>
    </row>
    <row r="130" spans="1:10" ht="30" x14ac:dyDescent="0.25">
      <c r="A130" s="19" t="s">
        <v>152</v>
      </c>
      <c r="B130" s="20" t="s">
        <v>153</v>
      </c>
      <c r="C130" s="31">
        <v>1228.8</v>
      </c>
      <c r="D130" s="36">
        <v>1278.0999999999999</v>
      </c>
      <c r="E130" s="36">
        <v>1329</v>
      </c>
    </row>
    <row r="131" spans="1:10" ht="28.9" customHeight="1" x14ac:dyDescent="0.25">
      <c r="A131" s="7" t="s">
        <v>154</v>
      </c>
      <c r="B131" s="8" t="s">
        <v>155</v>
      </c>
      <c r="C131" s="22">
        <f>C132</f>
        <v>20527.740000000002</v>
      </c>
    </row>
    <row r="132" spans="1:10" ht="30" x14ac:dyDescent="0.25">
      <c r="A132" s="11" t="s">
        <v>156</v>
      </c>
      <c r="B132" s="16" t="s">
        <v>155</v>
      </c>
      <c r="C132" s="31">
        <v>20527.740000000002</v>
      </c>
      <c r="J132" s="36">
        <v>20527.740000000002</v>
      </c>
    </row>
    <row r="133" spans="1:10" ht="0.6" customHeight="1" x14ac:dyDescent="0.25">
      <c r="A133" s="23" t="s">
        <v>157</v>
      </c>
      <c r="B133" s="24" t="s">
        <v>158</v>
      </c>
      <c r="C133" s="9">
        <f>C134</f>
        <v>0</v>
      </c>
    </row>
    <row r="134" spans="1:10" ht="24" hidden="1" customHeight="1" x14ac:dyDescent="0.25">
      <c r="A134" s="11" t="s">
        <v>159</v>
      </c>
      <c r="B134" s="16" t="s">
        <v>160</v>
      </c>
      <c r="C134" s="32"/>
    </row>
    <row r="135" spans="1:10" x14ac:dyDescent="0.25">
      <c r="J135" s="36">
        <f>J132+J128+K128</f>
        <v>20650.640000000003</v>
      </c>
    </row>
    <row r="138" spans="1:10" x14ac:dyDescent="0.25">
      <c r="A138" s="25"/>
      <c r="B138" s="26"/>
      <c r="C138" s="27"/>
    </row>
    <row r="139" spans="1:10" x14ac:dyDescent="0.25">
      <c r="A139" s="25"/>
      <c r="B139" s="26"/>
      <c r="C139" s="27"/>
    </row>
    <row r="140" spans="1:10" x14ac:dyDescent="0.25">
      <c r="A140" s="25"/>
      <c r="B140" s="26"/>
      <c r="C140" s="27"/>
    </row>
    <row r="141" spans="1:10" x14ac:dyDescent="0.25">
      <c r="A141" s="25"/>
      <c r="B141" s="26"/>
      <c r="C141" s="27"/>
    </row>
    <row r="142" spans="1:10" x14ac:dyDescent="0.25">
      <c r="A142" s="25"/>
      <c r="B142" s="26"/>
      <c r="C142" s="27"/>
    </row>
    <row r="143" spans="1:10" ht="15.75" x14ac:dyDescent="0.25">
      <c r="A143" s="28"/>
      <c r="B143" s="26"/>
      <c r="C143" s="27"/>
    </row>
    <row r="144" spans="1:10" ht="15.75" x14ac:dyDescent="0.25">
      <c r="A144" s="28"/>
      <c r="B144" s="26"/>
      <c r="C144" s="27"/>
    </row>
    <row r="145" spans="1:3" ht="15.75" x14ac:dyDescent="0.25">
      <c r="A145" s="28"/>
      <c r="B145" s="26"/>
      <c r="C145" s="27"/>
    </row>
    <row r="146" spans="1:3" ht="15.75" x14ac:dyDescent="0.25">
      <c r="A146" s="28"/>
      <c r="B146" s="29"/>
    </row>
    <row r="147" spans="1:3" ht="15.75" x14ac:dyDescent="0.25">
      <c r="A147" s="28"/>
      <c r="B147" s="29"/>
    </row>
    <row r="148" spans="1:3" ht="15.75" x14ac:dyDescent="0.25">
      <c r="A148" s="28"/>
      <c r="B148" s="29"/>
    </row>
    <row r="149" spans="1:3" ht="15.75" x14ac:dyDescent="0.25">
      <c r="A149" s="28"/>
      <c r="B149" s="29"/>
    </row>
    <row r="150" spans="1:3" ht="15.75" x14ac:dyDescent="0.25">
      <c r="A150" s="28"/>
      <c r="B150" s="29"/>
    </row>
    <row r="151" spans="1:3" ht="15.75" x14ac:dyDescent="0.25">
      <c r="A151" s="28"/>
      <c r="B151" s="29"/>
    </row>
    <row r="152" spans="1:3" ht="15.75" x14ac:dyDescent="0.25">
      <c r="A152" s="28"/>
      <c r="B152" s="29"/>
    </row>
    <row r="153" spans="1:3" ht="15.75" x14ac:dyDescent="0.25">
      <c r="A153" s="28"/>
      <c r="B153" s="29"/>
    </row>
    <row r="154" spans="1:3" ht="15.75" x14ac:dyDescent="0.25">
      <c r="A154" s="28"/>
      <c r="B154" s="29"/>
    </row>
    <row r="155" spans="1:3" ht="15.75" x14ac:dyDescent="0.25">
      <c r="A155" s="28"/>
      <c r="B155" s="29"/>
    </row>
    <row r="156" spans="1:3" ht="15.75" x14ac:dyDescent="0.25">
      <c r="A156" s="28"/>
      <c r="B156" s="29"/>
    </row>
    <row r="157" spans="1:3" ht="15.75" x14ac:dyDescent="0.25">
      <c r="A157" s="28"/>
      <c r="B157" s="29"/>
    </row>
    <row r="158" spans="1:3" x14ac:dyDescent="0.25">
      <c r="B158" s="30"/>
    </row>
    <row r="159" spans="1:3" x14ac:dyDescent="0.25">
      <c r="B159" s="30"/>
    </row>
    <row r="160" spans="1:3" x14ac:dyDescent="0.25">
      <c r="B160" s="30"/>
    </row>
  </sheetData>
  <mergeCells count="12">
    <mergeCell ref="A21:C22"/>
    <mergeCell ref="B13:C13"/>
    <mergeCell ref="B14:C14"/>
    <mergeCell ref="B15:C15"/>
    <mergeCell ref="B16:C16"/>
    <mergeCell ref="A18:C18"/>
    <mergeCell ref="A20:C20"/>
    <mergeCell ref="A8:C8"/>
    <mergeCell ref="A9:C9"/>
    <mergeCell ref="A12:C12"/>
    <mergeCell ref="A10:C10"/>
    <mergeCell ref="A11:C11"/>
  </mergeCells>
  <printOptions horizontalCentered="1"/>
  <pageMargins left="0.98425196850393704" right="0.39370078740157483" top="0.59055118110236227" bottom="0.59055118110236227" header="0" footer="0"/>
  <pageSetup paperSize="9" scale="9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2024-01-26T09:30:46Z</dcterms:modified>
</cp:coreProperties>
</file>