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B427FF4C-2B86-406D-ACF1-688DB6B26C7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Лист1!$A$1:$C$148</definedName>
  </definedNames>
  <calcPr calcId="181029"/>
</workbook>
</file>

<file path=xl/calcChain.xml><?xml version="1.0" encoding="utf-8"?>
<calcChain xmlns="http://schemas.openxmlformats.org/spreadsheetml/2006/main">
  <c r="I108" i="1" l="1"/>
  <c r="I149" i="1" s="1"/>
  <c r="C108" i="1" l="1"/>
  <c r="G149" i="1" l="1"/>
  <c r="C74" i="1"/>
  <c r="E149" i="1" l="1"/>
  <c r="E150" i="1" l="1"/>
  <c r="E153" i="1" s="1"/>
  <c r="C120" i="1" l="1"/>
  <c r="C100" i="1" l="1"/>
  <c r="C146" i="1" l="1"/>
  <c r="C84" i="1" l="1"/>
  <c r="C58" i="1" l="1"/>
  <c r="C139" i="1" l="1"/>
  <c r="C69" i="1" l="1"/>
  <c r="C34" i="1" l="1"/>
  <c r="C37" i="1" l="1"/>
  <c r="C32" i="1"/>
  <c r="C28" i="1"/>
  <c r="C31" i="1" l="1"/>
  <c r="C30" i="1" l="1"/>
  <c r="C144" i="1"/>
  <c r="C133" i="1"/>
  <c r="C119" i="1" s="1"/>
  <c r="C80" i="1"/>
  <c r="C64" i="1"/>
  <c r="C60" i="1"/>
  <c r="C56" i="1"/>
  <c r="C50" i="1"/>
  <c r="C46" i="1"/>
  <c r="C42" i="1"/>
  <c r="C39" i="1"/>
  <c r="C27" i="1"/>
  <c r="C55" i="1" l="1"/>
  <c r="C53" i="1"/>
  <c r="C45" i="1"/>
  <c r="C49" i="1"/>
  <c r="C41" i="1"/>
  <c r="C79" i="1" l="1"/>
  <c r="C78" i="1" s="1"/>
  <c r="C52" i="1"/>
  <c r="C26" i="1"/>
  <c r="C25" i="1" l="1"/>
  <c r="C24" i="1" s="1"/>
</calcChain>
</file>

<file path=xl/sharedStrings.xml><?xml version="1.0" encoding="utf-8"?>
<sst xmlns="http://schemas.openxmlformats.org/spreadsheetml/2006/main" count="250" uniqueCount="232">
  <si>
    <t>Приложение № 1 к решению</t>
  </si>
  <si>
    <t>Совета народных депутатов</t>
  </si>
  <si>
    <t>МО "Красногвардейский район"</t>
  </si>
  <si>
    <t>Поступление доходов в бюджет</t>
  </si>
  <si>
    <t>тыс.руб.</t>
  </si>
  <si>
    <t>Код бюджетной классификации доходов муниципального образования</t>
  </si>
  <si>
    <t>Наименование доходов</t>
  </si>
  <si>
    <t>Сумма</t>
  </si>
  <si>
    <t>8 90 00000 00 0000 000</t>
  </si>
  <si>
    <t>ВСЕГО ДОХОДОВ</t>
  </si>
  <si>
    <t>1 00 00000 00 0000 000</t>
  </si>
  <si>
    <t>НАЛОГОВЫЕ И НЕНАЛОГОВЫЕ ДОХОДЫ</t>
  </si>
  <si>
    <t>Налоговые доходы</t>
  </si>
  <si>
    <t>1 01 00000 00 0000 000</t>
  </si>
  <si>
    <t>Налоги на прибыль, доходы</t>
  </si>
  <si>
    <t>1 01 02000 01 0000 110</t>
  </si>
  <si>
    <t>Налог на доходы физических лиц</t>
  </si>
  <si>
    <t>1 01 02010 01 0000 110</t>
  </si>
  <si>
    <t>1 05 00000 00 0000 000</t>
  </si>
  <si>
    <t>Налоги на совокупный доход</t>
  </si>
  <si>
    <t xml:space="preserve">1 05 01000 00 0000 110   </t>
  </si>
  <si>
    <t>Налог, взимаемый в связи с применением упрощенной системы налогообложения</t>
  </si>
  <si>
    <t>1 05 01010 01 0000 110</t>
  </si>
  <si>
    <t xml:space="preserve">Налог, взимаемый с налогоплательщиков, выбравших в качестве объекта налогообложения доходы </t>
  </si>
  <si>
    <t>1 05 01011 01 0000 110</t>
  </si>
  <si>
    <t>1 05 01020 01 0000 110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</si>
  <si>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</si>
  <si>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1 05 01021 01 0000 110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</si>
  <si>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</si>
  <si>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1 05 03000 01 0000 110</t>
  </si>
  <si>
    <t>Единый сельскохозяйственный налог</t>
  </si>
  <si>
    <t>1 05 03010 01 0000 110</t>
  </si>
  <si>
    <t>1 05 04000 02 0000 110</t>
  </si>
  <si>
    <t>Налог, взимаемый в связи с применением патентной системы налогообложения</t>
  </si>
  <si>
    <t>1 05 04020 02 0000 110</t>
  </si>
  <si>
    <t>Налог, взимаемый в связи с применением патентной системы налогообложения, зачисляемый в бюджеты муниципальных районов5</t>
  </si>
  <si>
    <t>1 06 00000 00 0000 000</t>
  </si>
  <si>
    <t>Налоги на имущество</t>
  </si>
  <si>
    <t>1 06 02000 02 0000 110</t>
  </si>
  <si>
    <t>Налог на имущество организаций</t>
  </si>
  <si>
    <t>1 06 02010 02 0000 110</t>
  </si>
  <si>
    <t>Налог на имущество организаций по имуществу, не входящему в Единую систему газоснабжения</t>
  </si>
  <si>
    <t>1 07 00000 00 0000 000</t>
  </si>
  <si>
    <t>Налоги, сборы и регулируемые платежи за пользование природными ресурсами</t>
  </si>
  <si>
    <t>1 07 01000 01 0000 110</t>
  </si>
  <si>
    <t>Налог на добычу полезных ископаемых</t>
  </si>
  <si>
    <t>1 07 01020 01 0000 110</t>
  </si>
  <si>
    <t>Налог на добычу общераспространенных полезных ископаемых</t>
  </si>
  <si>
    <t>1 08 00000 00 0000 000</t>
  </si>
  <si>
    <t xml:space="preserve">Государственная пошлина </t>
  </si>
  <si>
    <t>1 08 03000 01 0000 110</t>
  </si>
  <si>
    <t>Государственная пошлина по делам, рассматриваемым в судах общей юрисдикции, мировыми судьями</t>
  </si>
  <si>
    <t>1 08 03010 01 0000 110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</si>
  <si>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</si>
  <si>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Неналоговые доходы</t>
  </si>
  <si>
    <t>1 11 00000 00 0000 000</t>
  </si>
  <si>
    <t>Доходы от использования имущества, находящегося в государственной и муниципальной собственности</t>
  </si>
  <si>
    <t>1 11 05010 00 0000 120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</si>
  <si>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</si>
  <si>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1 11 05013 05 0000 120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</si>
  <si>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</si>
  <si>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1 11 05020 00 0000 120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</si>
  <si>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</si>
  <si>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1 11 05025 05 0000 120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</si>
  <si>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</si>
  <si>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1 11 05030 00 0000 120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</si>
  <si>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</si>
  <si>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1 11 05035 05 0000 120 </t>
  </si>
  <si>
    <t>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</si>
  <si>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>1 11 09045 05 0000 120</t>
  </si>
  <si>
    <t>1 12 00000 00 0000 000</t>
  </si>
  <si>
    <t>Платежи при пользовании природными ресурсами</t>
  </si>
  <si>
    <t>1 12 01000 01 0000 120</t>
  </si>
  <si>
    <t>Плата за негативное воздействие на окружающую среду</t>
  </si>
  <si>
    <t>Плата за сбросы загрязняющих веществ в водные объекты</t>
  </si>
  <si>
    <t>Плата за размещение отходов производства и потребления</t>
  </si>
  <si>
    <t>1 13 00000 00 0000 000</t>
  </si>
  <si>
    <t>Доходы от оказания платных услуг и компенсации затрат государства</t>
  </si>
  <si>
    <t>1 13 02995 05 0000 130</t>
  </si>
  <si>
    <t>Прочие доходы от компенсации затрат  бюджетов муниципальных районов</t>
  </si>
  <si>
    <t>1 14 00000 00 0000 000</t>
  </si>
  <si>
    <t>Доходы от продажи материальных и нематериальных активов</t>
  </si>
  <si>
    <t>1 14 06013 05 0000 430</t>
  </si>
  <si>
    <t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</si>
  <si>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1 16 00000 00 0000 000</t>
  </si>
  <si>
    <t>Штрафы, санкции, возмещение ущерба</t>
  </si>
  <si>
    <t>2 00 00000 00 0000 000</t>
  </si>
  <si>
    <t>Безвозмездные поступления</t>
  </si>
  <si>
    <t>2 02 00000 00 0000 000</t>
  </si>
  <si>
    <t>Безвозмездные поступления от других бюджетов бюджетной системы Российской Федерации</t>
  </si>
  <si>
    <t>2 02 10000 00 0000 150</t>
  </si>
  <si>
    <t>Дотации бюджетам бюджетной системы Российской Федерации</t>
  </si>
  <si>
    <t>2 02 15001 05 0000 150</t>
  </si>
  <si>
    <t>Дотации бюджетам муниципальных районов на выравнивание бюджетной обеспеченности из бюджета субъекта Российской Федерации</t>
  </si>
  <si>
    <t>2 02 15002 05 0000 150</t>
  </si>
  <si>
    <t>Дотации бюджетам муниципальных районов на поддержку мер по обеспечению сбалансированности бюджетов</t>
  </si>
  <si>
    <t>2 02 19999 05 0000 150</t>
  </si>
  <si>
    <t>Прочие дотации бюджетам муниципальных районов</t>
  </si>
  <si>
    <t>2 02 20000 00 0000 150</t>
  </si>
  <si>
    <t>Субсидии бюджетам бюджетной системы Российской Федерации (межбюджетные субсидии)</t>
  </si>
  <si>
    <t>2 02 20077 05 0000 150</t>
  </si>
  <si>
    <t>2 02 25097 05 0000 150</t>
  </si>
  <si>
    <t>Субсидии бюджетам муниципальных районов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</si>
  <si>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2 02 25299 05 0000 150</t>
  </si>
  <si>
    <t>2 02 25304 05 0000 150</t>
  </si>
  <si>
    <t>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</si>
  <si>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2 02 25467 05 0000 150</t>
  </si>
  <si>
    <t>Субсидии бюджетам муниципальных районов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</si>
  <si>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2 02 25497 05 0000 150</t>
  </si>
  <si>
    <t>Субсидии бюджетам муниципальных районов на реализацию мероприятий по обеспечению жильем молодых семей</t>
  </si>
  <si>
    <t>2 02 25513 05 0000 150</t>
  </si>
  <si>
    <t>Субсидии местным бюджетам муниципальных районов на развитие сети учреждений культурно-досугового типа</t>
  </si>
  <si>
    <t xml:space="preserve">2 02 25519 05 0000 150 </t>
  </si>
  <si>
    <t>Субсидии бюджетам муниципальных районов на поддержку отрасли культуры</t>
  </si>
  <si>
    <t>(государственная поддержка лучших сельских учреждений культуры)</t>
  </si>
  <si>
    <t>комплектование книжных фондов муниципальных общедоступных библиотек и государственных центральных библиотек субъектов Российской Федерации</t>
  </si>
  <si>
    <t>2 02 29999 05 0000 150</t>
  </si>
  <si>
    <t>Прочие субсидии бюджетам муниципальных районов</t>
  </si>
  <si>
    <t>Субсидии местным бюджетам на софинансирование мероприятий по организации в муниципальных общеобразовательных организациях бесплатного питания обучающихся, относящихся к категориям обучающихся, для которых предусмотрено бесплатное питание</t>
  </si>
  <si>
    <t>Субсидии местным бюджетам на частичную компенсацию расходов на повышение оплаты труда работников бюджетной сферы</t>
  </si>
  <si>
    <t>2 02 30000 00 0000 150</t>
  </si>
  <si>
    <t>Субвенции бюджетам бюджетной системы Российской Федерации</t>
  </si>
  <si>
    <t>2 02 30024 05 0000 150</t>
  </si>
  <si>
    <t>Субвенции бюджетам муниципальных районов на выполнение передаваемых полномочий субъектов Российской Федерации</t>
  </si>
  <si>
    <t>Субвенции, предоставляемые бюджетам муниципальных районов для выплаты компенсации за работу по подготовке и проведению государственной итоговой аттестации по образовательным программам основного общего и среднего общего образования педагогическим работникам, участвующим в проведении государственной итоговой аттестации по образовательным программам основного общего и среднего общего образования</t>
  </si>
  <si>
    <t>Субвенции, предоставляемые бюджетам муниципальных районов для обеспечения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услуг), в соответствии с нормативами</t>
  </si>
  <si>
    <t>Субвенции, предоставляемые местным бюджетам муниципальных районов для обеспечения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услуг), в соответствии с нормативами</t>
  </si>
  <si>
    <t>Субвенции  на осуществление государственных полномочий в сфере административных правоотношений</t>
  </si>
  <si>
    <t>Субвенции бюджетам муниципальных районов на осуществление полномочий Республики Адыгея по расчету и предоставлению субвенций бюджетам городских, сельских поселений, входящих в состав территорий муниципальных районов, на осуществление государственных полномочий Республики Адыгея в сфере административных правоотношений</t>
  </si>
  <si>
    <t>Субвенции бюджетам муниципальных районов  на осуществление отдельных государственных полномочий Республики Адыгея по опеке и попечительству в отношении несовершеннолетних лиц</t>
  </si>
  <si>
    <t xml:space="preserve">Субвенции бюджетам муниципальных районов
из республиканского бюджета Республики Адыгея на осуществление государственных полномочий по расчету и предоставлению дотаций на выравнивание бюджетной обеспеченности поселений 
</t>
  </si>
  <si>
    <t>Субвенции  бюджетам муниципальных районов на  осуществление отдельных государственных полномочий по предоставлению компенсаций на оплату жилья и коммунальных услуг отдельным категориям граждан в Республике Адыгея</t>
  </si>
  <si>
    <t xml:space="preserve">Субвенция бюджетам муниципальных районов на осуществление отдельных государственных  полномочий по опеке и попечительству  в отношении отдельных категорий совершеннолетних лиц  </t>
  </si>
  <si>
    <t>Субвенции бюджетам муниципальных районов на осуществление государственных полномочий  Республики Адыгея по созданию комиссий по делам несовершеннолетних и защите их прав</t>
  </si>
  <si>
    <t xml:space="preserve">2 02 30027 05 0000 150 </t>
  </si>
  <si>
    <t>Субвенции бюджетам муниципальных районов на на выполнение государственных полномочий Республики Адыгея по выплате ежемесячного вознаграждения и ежемесячного дополнительного вознаграждения приемным родителям</t>
  </si>
  <si>
    <t>Субвенции бюджетам муниципальных районов на выполнение государственных полномочий Республики Адыгея по социальной поддержке детей-сирот, детей, оставшихся без попечения родителей (за исключением детей, обучающихся в федеральных образовательных учреждениях) (ежемесячные выплаты денежных средств на содержание детей, оставшихся без попечения родителей)</t>
  </si>
  <si>
    <t xml:space="preserve">2 02 30029 05 0000 150 </t>
  </si>
  <si>
    <t>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</si>
  <si>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2 02 35082 05 0000 150</t>
  </si>
  <si>
    <t>2 02 40000 00 0000 150</t>
  </si>
  <si>
    <t>Иные межбюджетные трансферты</t>
  </si>
  <si>
    <t>2 02 40014 05 0000 150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</si>
  <si>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</si>
  <si>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2 02 45303 05 0000 150</t>
  </si>
  <si>
    <t>2 02 49999 05 0000 150</t>
  </si>
  <si>
    <t>Прочие межбюджетные трансферты, передаваемые бюджетам муниципальных районов</t>
  </si>
  <si>
    <t>2 07 05000 05 0000 150</t>
  </si>
  <si>
    <t>Прочие безвозмездные поступления в бюджеты муниципальных районов</t>
  </si>
  <si>
    <t>2 07 05 030 05 0000 150</t>
  </si>
  <si>
    <t>2 18 05010 05 0000 150</t>
  </si>
  <si>
    <t>Доходы бюджетов муниципальных районов от возврата бюджетными учреждениями остатков субсидий прошлых лет</t>
  </si>
  <si>
    <t>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</si>
  <si>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Субсидии бюджетам муниципальных районов на софинансирование капитальных вложений в объекты муниципальной собственности</t>
  </si>
  <si>
    <t>Субвенции бюджетам муниципальных районов на содержание ребенка, находящегося под опекой, попечительством, а также вознаграждение, причитающееся опекуну (попечителю), приемному родителю</t>
  </si>
  <si>
    <t>Субсидии бюджетам муниципальных районов на строительство и реконструкцию (модернизацию) объектов питьевого водоснабжения</t>
  </si>
  <si>
    <t>2 02 25243 05 0000 150</t>
  </si>
  <si>
    <t>2 02 25576 05 0000 150</t>
  </si>
  <si>
    <t>Субсидии бюджетам муниципальных районов на обеспечение комплексного развития сельских территорий</t>
  </si>
  <si>
    <t>Субсидии бюджетам муниципальных районов на реализацию программ формирования современной городской среды</t>
  </si>
  <si>
    <t>2 02 25555 05 0000 150</t>
  </si>
  <si>
    <t>Субсидии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</si>
  <si>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2 02 25179 05 0000 150</t>
  </si>
  <si>
    <t>1 11 05000 00 0000 120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</si>
  <si>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</si>
  <si>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Плата за выбросы загрязняющих веществ в атмосферный воздух стационарными объектами 7</t>
  </si>
  <si>
    <t>1 12 01010 01 0000 120</t>
  </si>
  <si>
    <t>1 12 01030 01 0000 120</t>
  </si>
  <si>
    <t>1 12 01040 01 0000 120</t>
  </si>
  <si>
    <t>1 13 01000 00 0000 130</t>
  </si>
  <si>
    <t>Доходы от оказания платных услуг (работ)</t>
  </si>
  <si>
    <t>Прочие доходы от оказания платных услуг (работ) получателями средств бюджетов муниципальных районов</t>
  </si>
  <si>
    <t>1 13 01995 05 0000 130</t>
  </si>
  <si>
    <t>Доходы от компенсации затрат государства</t>
  </si>
  <si>
    <t>1 13 02000 00 0000 130</t>
  </si>
  <si>
    <t>Субсидии бюджетам сельских поселений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</si>
  <si>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>Установка мемориальных знаков</t>
  </si>
  <si>
    <t>Межбюджетные трансферты,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</si>
  <si>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2 02 25454 05 0000 150</t>
  </si>
  <si>
    <t>Субсидии бюджетам муниципальных районов на создание модельных муниципальных библиотек</t>
  </si>
  <si>
    <t>Субсидии бюджетам муниципальных районов на софинансирование капитальных вложений в объекты государственной (муниципальной) собственности в рамках обеспечения комплексного развития сельских территорий</t>
  </si>
  <si>
    <t>2 02 27576 05 0000 150</t>
  </si>
  <si>
    <t>налог и ненал</t>
  </si>
  <si>
    <t>безвоз</t>
  </si>
  <si>
    <t>2 02 45050 05 0000 150</t>
  </si>
  <si>
    <t>Межбюджетные трансферты,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</si>
  <si>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Субсидии местным бюджетам на капитальный ремон объектов водоснабжения</t>
  </si>
  <si>
    <t>2 02 25750 05 0000 150</t>
  </si>
  <si>
    <t>Субсидии бюджетам муниципальных районов на реализацию мероприятий по модернизации школьных систем образования</t>
  </si>
  <si>
    <t>Субсидии местным бюджетам на мероприятия по совершенствованию системы организации дорожного движения</t>
  </si>
  <si>
    <t>Субсидии местным бюджетам на мероприятия по энергосбережению и повышению энергетической эффективности</t>
  </si>
  <si>
    <t>Субвенции бюджетам муниципальных районов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</si>
  <si>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</si>
  <si>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Субсидии местным бюджетам на строительство (реконструкцию), капитальный ремонт и ремонт автомобильных дорог общего пользования местного значения и искусственных дорожных сооружений на них</t>
  </si>
  <si>
    <t>Доходы бюджетов муниципальных районов от возврата прочих остатков субсидий, субвенций и иных межбюджетных трансфертов, имеющих целевое назначение, прошлых лет из бюджетов поселений</t>
  </si>
  <si>
    <t>2 18 60010 05 0000 150</t>
  </si>
  <si>
    <t>Доходы бюджетов муниципальных районов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</si>
  <si>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2 18 00000 05 0000 150</t>
  </si>
  <si>
    <t>Субвенции, предоставляемые местным бюджетам на осуществление отдельных государственных полномочий Республики Адыгея по предоставлению дополнительных гарантий права на жилое помещение лицам, указанным в пункте 9 статьи 8 Федерального закона от 21 декабря 1996 года № 159-ФЗ "О дополнительных гарантиях по социальной поддержке детей-сирот и детей, оставшихся без попечения родителей", включенным в список в соответствии с пунктом 3 статьи 8 Федерального закона от 21 декабря 1996 года № 159-ФЗ "О дополнительных гарантиях по социальной поддержке детей-сирот и детей, оставшихся без попечения родителей", в виде предоставления выплаты на приобретение благоустроенного жилого помещения в собственность или для полного погашения кредита (займа) по договору, обязательства заемщика по которому обеспечены ипотекой</t>
  </si>
  <si>
    <t>Субвенции  бюджетам муниципальных районов на организацию мероприятий при осуществлении деятельности по обращению с животными без владельцев</t>
  </si>
  <si>
    <t>Субсидия местным бюджетам на укрепление материально-техничнской базы муниципальных учреждений культурв</t>
  </si>
  <si>
    <t>Субсидии бюджетам муниципальных районов на модернизацию учреждений культуры, включая создание детских культурно-просветительских центров на базе учреждений культуры</t>
  </si>
  <si>
    <t>2 02 25349 05 0000 150</t>
  </si>
  <si>
    <t>Субсидии бюджетам муниципальных районов на реализацию мероприятий по модернизации коммунальной инфраструктуры</t>
  </si>
  <si>
    <t>2 02 25154 05 0000 150</t>
  </si>
  <si>
    <t>Субсидии бюджетам муниципальных районов на техническое оснащение региональных и муниципальных музеев</t>
  </si>
  <si>
    <t>2 02 25590 05 0000 150</t>
  </si>
  <si>
    <t>Субсидии бюджетам муниципальных районов на осуществление капитального ремонта и оснащение образовательных организаций, осуществляющих образовательную деятельность по образовательным программам дошкольного образования</t>
  </si>
  <si>
    <t>2 02 25315 05 0000 150</t>
  </si>
  <si>
    <t>Субсидии местным бюджетам на модернизацию региональных и (или) муниципальных учреждений культуры</t>
  </si>
  <si>
    <t>1 11 09080 05 0000 120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</si>
  <si>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муниципальных районов, и на землях или земельных участках, государственная собственность на которые не разграничена</t>
  </si>
  <si>
    <t>1 06 02020 02 0000 110</t>
  </si>
  <si>
    <t>Н/г на имущ-во орг-й по имущ-ву, входящему в Единую систему газоснабжения</t>
  </si>
  <si>
    <t>1 05 02000 02 0000 110</t>
  </si>
  <si>
    <t xml:space="preserve">Единый налог на вмененный доход для отдельных видов деятельности </t>
  </si>
  <si>
    <t>2 02 25372 05 0000 150</t>
  </si>
  <si>
    <t>Субсидии бюджетам муниципальных районов на развитие транспортной инфраструктуры на сельских территориях</t>
  </si>
  <si>
    <t>муниципального образования "Красногвардейский район" на 2026 год</t>
  </si>
  <si>
    <t>февр</t>
  </si>
  <si>
    <t>июнь</t>
  </si>
  <si>
    <t>Проценты, полученные от предоставления бюджетных кредитов внутри страны за счет средств бюджетов муниципальных районов</t>
  </si>
  <si>
    <t>1 11 03050 05 0000 120</t>
  </si>
  <si>
    <t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</si>
  <si>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2 02 35120 05 0000 150</t>
  </si>
  <si>
    <t>Июль</t>
  </si>
  <si>
    <t>1 14 02053 05 0000 410</t>
  </si>
  <si>
    <t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</si>
  <si>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Субсидии местным бюджетам на приобретение модульного пищеблока для дошкольных учреждений</t>
  </si>
  <si>
    <t>Субсидии местным бюджетам на предоставление дополнительной социальной выплаты при рождении (усыновлении) одного и более ребенка</t>
  </si>
  <si>
    <t>от 26.12.2025 г. № 140</t>
  </si>
  <si>
    <t>от 21.10.2026 г. № 185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</si>
</sst>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₽_-;\-* #,##0.00\ _₽_-;_-* &quot;-&quot;??\ _₽_-;_-@_-"/>
    <numFmt numFmtId="165" formatCode="0.0"/>
    <numFmt numFmtId="166" formatCode="0.00000"/>
    <numFmt numFmtId="167" formatCode="0.000000"/>
    <numFmt numFmtId="168" formatCode="0.0000"/>
  </numFmts>
  <fonts count="13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22272F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rgb="FF22272F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9"/>
      <name val="Times New Roman"/>
      <family val="1"/>
      <charset val="204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2" fillId="0" borderId="0" applyFont="0" applyFill="0" applyBorder="0" applyAlignment="0" applyProtection="0"/>
  </cellStyleXfs>
  <cellXfs count="48">
    <xf numFmtId="0" fontId="0" fillId="0" borderId="0" xfId="0"/>
    <xf numFmtId="0" fontId="1" fillId="0" borderId="0" xfId="0" applyFont="1" applyAlignment="1">
      <alignment horizontal="right" vertical="top"/>
    </xf>
    <xf numFmtId="0" fontId="2" fillId="0" borderId="0" xfId="0" applyFont="1" applyAlignment="1">
      <alignment horizontal="left" vertical="top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right" vertical="top"/>
    </xf>
    <xf numFmtId="0" fontId="4" fillId="0" borderId="1" xfId="0" applyFont="1" applyBorder="1" applyAlignment="1">
      <alignment horizontal="left" vertical="top" wrapText="1"/>
    </xf>
    <xf numFmtId="3" fontId="4" fillId="0" borderId="1" xfId="0" applyNumberFormat="1" applyFont="1" applyBorder="1" applyAlignment="1">
      <alignment horizontal="right" vertical="top"/>
    </xf>
    <xf numFmtId="0" fontId="2" fillId="0" borderId="1" xfId="0" applyFont="1" applyBorder="1" applyAlignment="1">
      <alignment horizontal="right" vertical="top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right" vertical="top" wrapText="1"/>
    </xf>
    <xf numFmtId="0" fontId="6" fillId="0" borderId="1" xfId="0" applyFont="1" applyBorder="1" applyAlignment="1">
      <alignment horizontal="right" vertical="top" wrapText="1"/>
    </xf>
    <xf numFmtId="0" fontId="6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right" vertical="top" wrapText="1"/>
    </xf>
    <xf numFmtId="0" fontId="8" fillId="0" borderId="1" xfId="0" applyFont="1" applyBorder="1" applyAlignment="1">
      <alignment horizontal="right" vertical="top"/>
    </xf>
    <xf numFmtId="0" fontId="8" fillId="0" borderId="1" xfId="0" applyFont="1" applyBorder="1" applyAlignment="1">
      <alignment horizontal="left" vertical="top" wrapText="1"/>
    </xf>
    <xf numFmtId="165" fontId="2" fillId="0" borderId="1" xfId="0" applyNumberFormat="1" applyFont="1" applyBorder="1" applyAlignment="1">
      <alignment horizontal="left" vertical="top" wrapText="1"/>
    </xf>
    <xf numFmtId="0" fontId="9" fillId="0" borderId="1" xfId="0" applyFont="1" applyBorder="1" applyAlignment="1">
      <alignment horizontal="right" vertical="top"/>
    </xf>
    <xf numFmtId="0" fontId="10" fillId="0" borderId="1" xfId="0" applyFont="1" applyBorder="1" applyAlignment="1">
      <alignment horizontal="left" vertical="top" wrapText="1"/>
    </xf>
    <xf numFmtId="0" fontId="11" fillId="0" borderId="0" xfId="0" applyFont="1" applyAlignment="1">
      <alignment horizontal="right" vertical="top"/>
    </xf>
    <xf numFmtId="0" fontId="2" fillId="0" borderId="0" xfId="0" applyFont="1" applyAlignment="1">
      <alignment horizontal="left" vertical="top" wrapText="1"/>
    </xf>
    <xf numFmtId="0" fontId="5" fillId="0" borderId="0" xfId="0" applyFont="1" applyAlignment="1">
      <alignment horizontal="right" vertical="top"/>
    </xf>
    <xf numFmtId="0" fontId="5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right" vertical="top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vertical="top" wrapText="1"/>
    </xf>
    <xf numFmtId="165" fontId="1" fillId="0" borderId="0" xfId="0" applyNumberFormat="1" applyFont="1" applyAlignment="1">
      <alignment horizontal="right" vertical="top"/>
    </xf>
    <xf numFmtId="165" fontId="4" fillId="0" borderId="1" xfId="0" applyNumberFormat="1" applyFont="1" applyBorder="1" applyAlignment="1">
      <alignment horizontal="center" vertical="top"/>
    </xf>
    <xf numFmtId="165" fontId="4" fillId="0" borderId="1" xfId="1" applyNumberFormat="1" applyFont="1" applyFill="1" applyBorder="1" applyAlignment="1">
      <alignment horizontal="right" vertical="top"/>
    </xf>
    <xf numFmtId="165" fontId="2" fillId="0" borderId="1" xfId="1" applyNumberFormat="1" applyFont="1" applyFill="1" applyBorder="1" applyAlignment="1">
      <alignment horizontal="right" vertical="top"/>
    </xf>
    <xf numFmtId="165" fontId="2" fillId="0" borderId="1" xfId="1" applyNumberFormat="1" applyFont="1" applyFill="1" applyBorder="1" applyAlignment="1">
      <alignment vertical="top"/>
    </xf>
    <xf numFmtId="165" fontId="1" fillId="0" borderId="1" xfId="1" applyNumberFormat="1" applyFont="1" applyFill="1" applyBorder="1" applyAlignment="1">
      <alignment vertical="top"/>
    </xf>
    <xf numFmtId="165" fontId="1" fillId="0" borderId="1" xfId="0" applyNumberFormat="1" applyFont="1" applyBorder="1" applyAlignment="1">
      <alignment vertical="top"/>
    </xf>
    <xf numFmtId="165" fontId="2" fillId="0" borderId="0" xfId="0" applyNumberFormat="1" applyFont="1" applyAlignment="1">
      <alignment horizontal="right" vertical="top"/>
    </xf>
    <xf numFmtId="0" fontId="0" fillId="0" borderId="0" xfId="0" applyAlignment="1">
      <alignment vertical="top"/>
    </xf>
    <xf numFmtId="166" fontId="0" fillId="0" borderId="0" xfId="0" applyNumberFormat="1" applyAlignment="1">
      <alignment vertical="top"/>
    </xf>
    <xf numFmtId="1" fontId="4" fillId="0" borderId="1" xfId="0" applyNumberFormat="1" applyFont="1" applyBorder="1" applyAlignment="1">
      <alignment horizontal="center" vertical="top"/>
    </xf>
    <xf numFmtId="165" fontId="4" fillId="0" borderId="1" xfId="0" applyNumberFormat="1" applyFont="1" applyBorder="1" applyAlignment="1">
      <alignment horizontal="right" vertical="top"/>
    </xf>
    <xf numFmtId="167" fontId="0" fillId="0" borderId="0" xfId="0" applyNumberFormat="1" applyAlignment="1">
      <alignment vertical="top"/>
    </xf>
    <xf numFmtId="165" fontId="0" fillId="0" borderId="0" xfId="0" applyNumberFormat="1" applyAlignment="1">
      <alignment vertical="top"/>
    </xf>
    <xf numFmtId="168" fontId="0" fillId="0" borderId="0" xfId="0" applyNumberFormat="1" applyAlignment="1">
      <alignment vertical="top"/>
    </xf>
    <xf numFmtId="165" fontId="4" fillId="0" borderId="1" xfId="1" applyNumberFormat="1" applyFont="1" applyFill="1" applyBorder="1" applyAlignment="1">
      <alignment vertical="top"/>
    </xf>
    <xf numFmtId="1" fontId="0" fillId="0" borderId="0" xfId="0" applyNumberFormat="1"/>
    <xf numFmtId="0" fontId="2" fillId="0" borderId="0" xfId="0" applyFont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74"/>
  <sheetViews>
    <sheetView tabSelected="1" view="pageLayout" topLeftCell="A8" zoomScaleNormal="100" zoomScaleSheetLayoutView="100" workbookViewId="0">
      <selection activeCell="A11" sqref="A11:C11"/>
    </sheetView>
  </sheetViews>
  <sheetFormatPr defaultColWidth="9.140625" defaultRowHeight="15" x14ac:dyDescent="0.25"/>
  <cols>
    <col min="1" max="1" width="24.28515625" style="1" customWidth="1"/>
    <col min="2" max="2" width="50.28515625" style="26" customWidth="1"/>
    <col min="3" max="3" width="17.5703125" style="28" customWidth="1"/>
    <col min="4" max="4" width="9.140625" style="36" hidden="1" customWidth="1"/>
    <col min="5" max="5" width="11.42578125" style="36" hidden="1" customWidth="1"/>
    <col min="6" max="6" width="9.140625" hidden="1" customWidth="1"/>
    <col min="7" max="7" width="11.42578125" style="36" hidden="1" customWidth="1"/>
    <col min="8" max="8" width="0" hidden="1" customWidth="1"/>
    <col min="9" max="9" width="11.28515625" style="36" hidden="1" customWidth="1"/>
    <col min="10" max="11" width="9.140625" hidden="1" customWidth="1"/>
    <col min="12" max="12" width="9.140625" customWidth="1"/>
  </cols>
  <sheetData>
    <row r="1" spans="1:3" ht="15.75" hidden="1" customHeight="1" x14ac:dyDescent="0.25">
      <c r="A1" s="46"/>
      <c r="B1" s="46"/>
      <c r="C1" s="46"/>
    </row>
    <row r="2" spans="1:3" ht="15" hidden="1" customHeight="1" x14ac:dyDescent="0.25">
      <c r="A2" s="46"/>
      <c r="B2" s="46"/>
      <c r="C2" s="46"/>
    </row>
    <row r="3" spans="1:3" ht="15" hidden="1" customHeight="1" x14ac:dyDescent="0.25">
      <c r="A3" s="46"/>
      <c r="B3" s="46"/>
      <c r="C3" s="46"/>
    </row>
    <row r="4" spans="1:3" ht="15" hidden="1" customHeight="1" x14ac:dyDescent="0.25">
      <c r="A4" s="46"/>
      <c r="B4" s="46"/>
      <c r="C4" s="46"/>
    </row>
    <row r="5" spans="1:3" ht="15" hidden="1" customHeight="1" x14ac:dyDescent="0.25">
      <c r="A5" s="46"/>
      <c r="B5" s="46"/>
      <c r="C5" s="46"/>
    </row>
    <row r="6" spans="1:3" ht="15" hidden="1" customHeight="1" x14ac:dyDescent="0.25">
      <c r="A6" s="46"/>
      <c r="B6" s="46"/>
      <c r="C6" s="46"/>
    </row>
    <row r="7" spans="1:3" ht="15" hidden="1" customHeight="1" x14ac:dyDescent="0.25">
      <c r="A7" s="46"/>
      <c r="B7" s="46"/>
      <c r="C7" s="46"/>
    </row>
    <row r="8" spans="1:3" x14ac:dyDescent="0.25">
      <c r="A8" s="45" t="s">
        <v>0</v>
      </c>
      <c r="B8" s="45"/>
      <c r="C8" s="45"/>
    </row>
    <row r="9" spans="1:3" x14ac:dyDescent="0.25">
      <c r="A9" s="45" t="s">
        <v>1</v>
      </c>
      <c r="B9" s="45"/>
      <c r="C9" s="45"/>
    </row>
    <row r="10" spans="1:3" x14ac:dyDescent="0.25">
      <c r="A10" s="45" t="s">
        <v>2</v>
      </c>
      <c r="B10" s="45"/>
      <c r="C10" s="45"/>
    </row>
    <row r="11" spans="1:3" x14ac:dyDescent="0.25">
      <c r="A11" s="45" t="s">
        <v>231</v>
      </c>
      <c r="B11" s="45"/>
      <c r="C11" s="45"/>
    </row>
    <row r="13" spans="1:3" x14ac:dyDescent="0.25">
      <c r="A13" s="45" t="s">
        <v>0</v>
      </c>
      <c r="B13" s="45"/>
      <c r="C13" s="45"/>
    </row>
    <row r="14" spans="1:3" x14ac:dyDescent="0.25">
      <c r="A14" s="45" t="s">
        <v>1</v>
      </c>
      <c r="B14" s="45"/>
      <c r="C14" s="45"/>
    </row>
    <row r="15" spans="1:3" x14ac:dyDescent="0.25">
      <c r="A15" s="45" t="s">
        <v>2</v>
      </c>
      <c r="B15" s="45"/>
      <c r="C15" s="45"/>
    </row>
    <row r="16" spans="1:3" ht="13.15" customHeight="1" x14ac:dyDescent="0.25">
      <c r="A16" s="45" t="s">
        <v>230</v>
      </c>
      <c r="B16" s="45"/>
      <c r="C16" s="45"/>
    </row>
    <row r="17" spans="1:7" x14ac:dyDescent="0.25">
      <c r="A17" s="46"/>
      <c r="B17" s="46"/>
      <c r="C17" s="46"/>
    </row>
    <row r="18" spans="1:7" ht="15.75" x14ac:dyDescent="0.25">
      <c r="A18" s="47" t="s">
        <v>3</v>
      </c>
      <c r="B18" s="47"/>
      <c r="C18" s="47"/>
    </row>
    <row r="19" spans="1:7" x14ac:dyDescent="0.25">
      <c r="A19" s="47" t="s">
        <v>218</v>
      </c>
      <c r="B19" s="47"/>
      <c r="C19" s="47"/>
    </row>
    <row r="20" spans="1:7" x14ac:dyDescent="0.25">
      <c r="A20" s="47"/>
      <c r="B20" s="47"/>
      <c r="C20" s="47"/>
    </row>
    <row r="21" spans="1:7" x14ac:dyDescent="0.25">
      <c r="A21" s="25"/>
      <c r="B21" s="2"/>
      <c r="C21" s="28" t="s">
        <v>4</v>
      </c>
    </row>
    <row r="22" spans="1:7" ht="71.25" x14ac:dyDescent="0.25">
      <c r="A22" s="3" t="s">
        <v>5</v>
      </c>
      <c r="B22" s="4" t="s">
        <v>6</v>
      </c>
      <c r="C22" s="29" t="s">
        <v>7</v>
      </c>
      <c r="D22" s="36" t="s">
        <v>219</v>
      </c>
      <c r="E22" s="36" t="s">
        <v>220</v>
      </c>
      <c r="G22" s="36" t="s">
        <v>225</v>
      </c>
    </row>
    <row r="23" spans="1:7" x14ac:dyDescent="0.25">
      <c r="A23" s="4">
        <v>1</v>
      </c>
      <c r="B23" s="4">
        <v>2</v>
      </c>
      <c r="C23" s="38">
        <v>3</v>
      </c>
    </row>
    <row r="24" spans="1:7" x14ac:dyDescent="0.25">
      <c r="A24" s="5" t="s">
        <v>8</v>
      </c>
      <c r="B24" s="6" t="s">
        <v>9</v>
      </c>
      <c r="C24" s="43">
        <f>C25+C78</f>
        <v>1397914.7714399998</v>
      </c>
    </row>
    <row r="25" spans="1:7" x14ac:dyDescent="0.25">
      <c r="A25" s="5" t="s">
        <v>10</v>
      </c>
      <c r="B25" s="6" t="s">
        <v>11</v>
      </c>
      <c r="C25" s="30">
        <f>C26+C52</f>
        <v>372854.5</v>
      </c>
    </row>
    <row r="26" spans="1:7" x14ac:dyDescent="0.25">
      <c r="A26" s="5"/>
      <c r="B26" s="6" t="s">
        <v>12</v>
      </c>
      <c r="C26" s="30">
        <f>C27+C30+C41+C45+C49</f>
        <v>273307.7</v>
      </c>
    </row>
    <row r="27" spans="1:7" x14ac:dyDescent="0.25">
      <c r="A27" s="7" t="s">
        <v>13</v>
      </c>
      <c r="B27" s="6" t="s">
        <v>14</v>
      </c>
      <c r="C27" s="30">
        <f>C28</f>
        <v>81406.2</v>
      </c>
    </row>
    <row r="28" spans="1:7" ht="13.15" customHeight="1" x14ac:dyDescent="0.25">
      <c r="A28" s="5" t="s">
        <v>15</v>
      </c>
      <c r="B28" s="6" t="s">
        <v>16</v>
      </c>
      <c r="C28" s="30">
        <f>C29</f>
        <v>81406.2</v>
      </c>
    </row>
    <row r="29" spans="1:7" ht="115.15" hidden="1" customHeight="1" x14ac:dyDescent="0.25">
      <c r="A29" s="10" t="s">
        <v>17</v>
      </c>
      <c r="B29" s="9" t="s">
        <v>192</v>
      </c>
      <c r="C29" s="31">
        <v>81406.2</v>
      </c>
    </row>
    <row r="30" spans="1:7" x14ac:dyDescent="0.25">
      <c r="A30" s="5" t="s">
        <v>18</v>
      </c>
      <c r="B30" s="6" t="s">
        <v>19</v>
      </c>
      <c r="C30" s="30">
        <f>C31+C37+C40</f>
        <v>125567</v>
      </c>
    </row>
    <row r="31" spans="1:7" ht="31.15" customHeight="1" x14ac:dyDescent="0.25">
      <c r="A31" s="10" t="s">
        <v>20</v>
      </c>
      <c r="B31" s="9" t="s">
        <v>21</v>
      </c>
      <c r="C31" s="31">
        <f>C32+C34</f>
        <v>87724.7</v>
      </c>
    </row>
    <row r="32" spans="1:7" ht="38.450000000000003" customHeight="1" x14ac:dyDescent="0.25">
      <c r="A32" s="8" t="s">
        <v>22</v>
      </c>
      <c r="B32" s="9" t="s">
        <v>23</v>
      </c>
      <c r="C32" s="31">
        <f>C33</f>
        <v>57340.5</v>
      </c>
    </row>
    <row r="33" spans="1:5" ht="36.6" customHeight="1" x14ac:dyDescent="0.25">
      <c r="A33" s="8" t="s">
        <v>24</v>
      </c>
      <c r="B33" s="9" t="s">
        <v>23</v>
      </c>
      <c r="C33" s="31">
        <v>57340.5</v>
      </c>
      <c r="E33" s="36">
        <v>7000</v>
      </c>
    </row>
    <row r="34" spans="1:5" ht="46.9" customHeight="1" x14ac:dyDescent="0.25">
      <c r="A34" s="8" t="s">
        <v>25</v>
      </c>
      <c r="B34" s="9" t="s">
        <v>26</v>
      </c>
      <c r="C34" s="31">
        <f>C35</f>
        <v>30384.2</v>
      </c>
    </row>
    <row r="35" spans="1:5" ht="70.900000000000006" customHeight="1" x14ac:dyDescent="0.25">
      <c r="A35" s="8" t="s">
        <v>27</v>
      </c>
      <c r="B35" s="9" t="s">
        <v>28</v>
      </c>
      <c r="C35" s="31">
        <v>30384.2</v>
      </c>
    </row>
    <row r="36" spans="1:5" ht="22.9" hidden="1" customHeight="1" x14ac:dyDescent="0.25">
      <c r="A36" s="8" t="s">
        <v>214</v>
      </c>
      <c r="B36" s="9" t="s">
        <v>215</v>
      </c>
      <c r="C36" s="31"/>
    </row>
    <row r="37" spans="1:5" x14ac:dyDescent="0.25">
      <c r="A37" s="8" t="s">
        <v>29</v>
      </c>
      <c r="B37" s="9" t="s">
        <v>30</v>
      </c>
      <c r="C37" s="31">
        <f>C38</f>
        <v>33425.4</v>
      </c>
    </row>
    <row r="38" spans="1:5" x14ac:dyDescent="0.25">
      <c r="A38" s="8" t="s">
        <v>31</v>
      </c>
      <c r="B38" s="9" t="s">
        <v>30</v>
      </c>
      <c r="C38" s="31">
        <v>33425.4</v>
      </c>
    </row>
    <row r="39" spans="1:5" ht="30.6" customHeight="1" x14ac:dyDescent="0.25">
      <c r="A39" s="10" t="s">
        <v>32</v>
      </c>
      <c r="B39" s="9" t="s">
        <v>33</v>
      </c>
      <c r="C39" s="31">
        <f>C40</f>
        <v>4416.8999999999996</v>
      </c>
    </row>
    <row r="40" spans="1:5" ht="45.6" customHeight="1" x14ac:dyDescent="0.25">
      <c r="A40" s="10" t="s">
        <v>34</v>
      </c>
      <c r="B40" s="9" t="s">
        <v>35</v>
      </c>
      <c r="C40" s="31">
        <v>4416.8999999999996</v>
      </c>
    </row>
    <row r="41" spans="1:5" x14ac:dyDescent="0.25">
      <c r="A41" s="5" t="s">
        <v>36</v>
      </c>
      <c r="B41" s="6" t="s">
        <v>37</v>
      </c>
      <c r="C41" s="30">
        <f t="shared" ref="C41:C42" si="0">C42</f>
        <v>41983</v>
      </c>
    </row>
    <row r="42" spans="1:5" x14ac:dyDescent="0.25">
      <c r="A42" s="8" t="s">
        <v>38</v>
      </c>
      <c r="B42" s="9" t="s">
        <v>39</v>
      </c>
      <c r="C42" s="31">
        <f t="shared" si="0"/>
        <v>41983</v>
      </c>
    </row>
    <row r="43" spans="1:5" ht="30" x14ac:dyDescent="0.25">
      <c r="A43" s="8" t="s">
        <v>40</v>
      </c>
      <c r="B43" s="9" t="s">
        <v>41</v>
      </c>
      <c r="C43" s="31">
        <v>41983</v>
      </c>
    </row>
    <row r="44" spans="1:5" ht="0.6" customHeight="1" x14ac:dyDescent="0.25">
      <c r="A44" s="8" t="s">
        <v>212</v>
      </c>
      <c r="B44" s="9" t="s">
        <v>213</v>
      </c>
      <c r="C44" s="31"/>
    </row>
    <row r="45" spans="1:5" ht="28.5" x14ac:dyDescent="0.25">
      <c r="A45" s="5" t="s">
        <v>42</v>
      </c>
      <c r="B45" s="6" t="s">
        <v>43</v>
      </c>
      <c r="C45" s="30">
        <f t="shared" ref="C45:C46" si="1">C46</f>
        <v>8194.2000000000007</v>
      </c>
    </row>
    <row r="46" spans="1:5" x14ac:dyDescent="0.25">
      <c r="A46" s="8" t="s">
        <v>44</v>
      </c>
      <c r="B46" s="9" t="s">
        <v>45</v>
      </c>
      <c r="C46" s="31">
        <f t="shared" si="1"/>
        <v>8194.2000000000007</v>
      </c>
    </row>
    <row r="47" spans="1:5" ht="27" customHeight="1" x14ac:dyDescent="0.25">
      <c r="A47" s="8" t="s">
        <v>46</v>
      </c>
      <c r="B47" s="9" t="s">
        <v>47</v>
      </c>
      <c r="C47" s="31">
        <v>8194.2000000000007</v>
      </c>
      <c r="E47" s="36">
        <v>3000</v>
      </c>
    </row>
    <row r="48" spans="1:5" hidden="1" x14ac:dyDescent="0.25">
      <c r="A48" s="8"/>
      <c r="B48" s="9"/>
      <c r="C48" s="31"/>
    </row>
    <row r="49" spans="1:7" x14ac:dyDescent="0.25">
      <c r="A49" s="5" t="s">
        <v>48</v>
      </c>
      <c r="B49" s="6" t="s">
        <v>49</v>
      </c>
      <c r="C49" s="30">
        <f>C50</f>
        <v>16157.3</v>
      </c>
    </row>
    <row r="50" spans="1:7" ht="45" x14ac:dyDescent="0.25">
      <c r="A50" s="8" t="s">
        <v>50</v>
      </c>
      <c r="B50" s="9" t="s">
        <v>51</v>
      </c>
      <c r="C50" s="31">
        <f>C51</f>
        <v>16157.3</v>
      </c>
    </row>
    <row r="51" spans="1:7" ht="60" x14ac:dyDescent="0.25">
      <c r="A51" s="8" t="s">
        <v>52</v>
      </c>
      <c r="B51" s="9" t="s">
        <v>53</v>
      </c>
      <c r="C51" s="31">
        <v>16157.3</v>
      </c>
    </row>
    <row r="52" spans="1:7" x14ac:dyDescent="0.25">
      <c r="A52" s="5"/>
      <c r="B52" s="6" t="s">
        <v>54</v>
      </c>
      <c r="C52" s="30">
        <f>C53+C64+C77+C74+C69</f>
        <v>99546.8</v>
      </c>
    </row>
    <row r="53" spans="1:7" ht="42.75" x14ac:dyDescent="0.25">
      <c r="A53" s="5" t="s">
        <v>55</v>
      </c>
      <c r="B53" s="6" t="s">
        <v>56</v>
      </c>
      <c r="C53" s="30">
        <f>C56+C58+C60+C62+C63+C54</f>
        <v>44088.551779999994</v>
      </c>
    </row>
    <row r="54" spans="1:7" ht="45" x14ac:dyDescent="0.25">
      <c r="A54" s="8" t="s">
        <v>222</v>
      </c>
      <c r="B54" s="9" t="s">
        <v>221</v>
      </c>
      <c r="C54" s="31">
        <v>0.35177999999999998</v>
      </c>
      <c r="E54" s="36">
        <v>0.35177999999999998</v>
      </c>
    </row>
    <row r="55" spans="1:7" ht="105" x14ac:dyDescent="0.25">
      <c r="A55" s="8" t="s">
        <v>163</v>
      </c>
      <c r="B55" s="9" t="s">
        <v>164</v>
      </c>
      <c r="C55" s="30">
        <f>C56+C58+C61</f>
        <v>43913.2</v>
      </c>
    </row>
    <row r="56" spans="1:7" ht="75" x14ac:dyDescent="0.25">
      <c r="A56" s="8" t="s">
        <v>57</v>
      </c>
      <c r="B56" s="9" t="s">
        <v>58</v>
      </c>
      <c r="C56" s="31">
        <f>C57</f>
        <v>42163.199999999997</v>
      </c>
    </row>
    <row r="57" spans="1:7" ht="105" x14ac:dyDescent="0.25">
      <c r="A57" s="11" t="s">
        <v>59</v>
      </c>
      <c r="B57" s="9" t="s">
        <v>60</v>
      </c>
      <c r="C57" s="31">
        <v>42163.199999999997</v>
      </c>
      <c r="G57" s="36">
        <v>2400</v>
      </c>
    </row>
    <row r="58" spans="1:7" ht="105" x14ac:dyDescent="0.25">
      <c r="A58" s="8" t="s">
        <v>61</v>
      </c>
      <c r="B58" s="9" t="s">
        <v>62</v>
      </c>
      <c r="C58" s="31">
        <f>C59</f>
        <v>1700</v>
      </c>
    </row>
    <row r="59" spans="1:7" ht="90" x14ac:dyDescent="0.25">
      <c r="A59" s="11" t="s">
        <v>63</v>
      </c>
      <c r="B59" s="12" t="s">
        <v>64</v>
      </c>
      <c r="C59" s="31">
        <v>1700</v>
      </c>
    </row>
    <row r="60" spans="1:7" ht="105" x14ac:dyDescent="0.25">
      <c r="A60" s="8" t="s">
        <v>65</v>
      </c>
      <c r="B60" s="9" t="s">
        <v>66</v>
      </c>
      <c r="C60" s="31">
        <f>C61</f>
        <v>50</v>
      </c>
    </row>
    <row r="61" spans="1:7" ht="90" x14ac:dyDescent="0.25">
      <c r="A61" s="8" t="s">
        <v>67</v>
      </c>
      <c r="B61" s="9" t="s">
        <v>68</v>
      </c>
      <c r="C61" s="31">
        <v>50</v>
      </c>
    </row>
    <row r="62" spans="1:7" ht="90" x14ac:dyDescent="0.25">
      <c r="A62" s="8" t="s">
        <v>69</v>
      </c>
      <c r="B62" s="13" t="s">
        <v>152</v>
      </c>
      <c r="C62" s="31">
        <v>100</v>
      </c>
    </row>
    <row r="63" spans="1:7" ht="114.6" customHeight="1" x14ac:dyDescent="0.25">
      <c r="A63" s="8" t="s">
        <v>210</v>
      </c>
      <c r="B63" s="13" t="s">
        <v>211</v>
      </c>
      <c r="C63" s="31">
        <v>75</v>
      </c>
    </row>
    <row r="64" spans="1:7" ht="28.5" hidden="1" x14ac:dyDescent="0.25">
      <c r="A64" s="5" t="s">
        <v>70</v>
      </c>
      <c r="B64" s="6" t="s">
        <v>71</v>
      </c>
      <c r="C64" s="30">
        <f>C65</f>
        <v>0</v>
      </c>
    </row>
    <row r="65" spans="1:15" ht="27" hidden="1" customHeight="1" x14ac:dyDescent="0.25">
      <c r="A65" s="8" t="s">
        <v>72</v>
      </c>
      <c r="B65" s="9" t="s">
        <v>73</v>
      </c>
      <c r="C65" s="31">
        <v>0</v>
      </c>
    </row>
    <row r="66" spans="1:15" ht="1.1499999999999999" hidden="1" customHeight="1" x14ac:dyDescent="0.25">
      <c r="A66" s="10" t="s">
        <v>166</v>
      </c>
      <c r="B66" s="9" t="s">
        <v>165</v>
      </c>
      <c r="C66" s="31"/>
    </row>
    <row r="67" spans="1:15" ht="30" hidden="1" x14ac:dyDescent="0.25">
      <c r="A67" s="10" t="s">
        <v>167</v>
      </c>
      <c r="B67" s="9" t="s">
        <v>74</v>
      </c>
      <c r="C67" s="31"/>
    </row>
    <row r="68" spans="1:15" ht="30" hidden="1" x14ac:dyDescent="0.25">
      <c r="A68" s="10" t="s">
        <v>168</v>
      </c>
      <c r="B68" s="9" t="s">
        <v>75</v>
      </c>
      <c r="C68" s="31"/>
    </row>
    <row r="69" spans="1:15" ht="28.5" x14ac:dyDescent="0.25">
      <c r="A69" s="5" t="s">
        <v>76</v>
      </c>
      <c r="B69" s="6" t="s">
        <v>77</v>
      </c>
      <c r="C69" s="30">
        <f>C73+C71</f>
        <v>595.80000000000007</v>
      </c>
    </row>
    <row r="70" spans="1:15" ht="0.6" customHeight="1" x14ac:dyDescent="0.25">
      <c r="A70" s="8" t="s">
        <v>169</v>
      </c>
      <c r="B70" s="9" t="s">
        <v>170</v>
      </c>
      <c r="C70" s="30"/>
    </row>
    <row r="71" spans="1:15" ht="40.9" customHeight="1" x14ac:dyDescent="0.25">
      <c r="A71" s="8" t="s">
        <v>172</v>
      </c>
      <c r="B71" s="9" t="s">
        <v>171</v>
      </c>
      <c r="C71" s="31">
        <v>44.1</v>
      </c>
    </row>
    <row r="72" spans="1:15" hidden="1" x14ac:dyDescent="0.25">
      <c r="A72" s="8" t="s">
        <v>174</v>
      </c>
      <c r="B72" s="9" t="s">
        <v>173</v>
      </c>
      <c r="C72" s="30">
        <v>31.3</v>
      </c>
    </row>
    <row r="73" spans="1:15" ht="30" x14ac:dyDescent="0.25">
      <c r="A73" s="10" t="s">
        <v>78</v>
      </c>
      <c r="B73" s="9" t="s">
        <v>79</v>
      </c>
      <c r="C73" s="31">
        <v>551.70000000000005</v>
      </c>
      <c r="E73" s="36">
        <v>449.6</v>
      </c>
    </row>
    <row r="74" spans="1:15" ht="28.5" x14ac:dyDescent="0.25">
      <c r="A74" s="5" t="s">
        <v>80</v>
      </c>
      <c r="B74" s="6" t="s">
        <v>81</v>
      </c>
      <c r="C74" s="30">
        <f>C75+C76</f>
        <v>50333.5</v>
      </c>
    </row>
    <row r="75" spans="1:15" ht="67.900000000000006" customHeight="1" x14ac:dyDescent="0.25">
      <c r="A75" s="10" t="s">
        <v>82</v>
      </c>
      <c r="B75" s="9" t="s">
        <v>83</v>
      </c>
      <c r="C75" s="31">
        <v>1500</v>
      </c>
      <c r="E75" s="36">
        <v>500</v>
      </c>
    </row>
    <row r="76" spans="1:15" ht="105" x14ac:dyDescent="0.25">
      <c r="A76" s="8" t="s">
        <v>226</v>
      </c>
      <c r="B76" s="9" t="s">
        <v>227</v>
      </c>
      <c r="C76" s="31">
        <v>48833.5</v>
      </c>
      <c r="G76" s="36">
        <v>26000</v>
      </c>
      <c r="I76" s="36">
        <v>22833.5</v>
      </c>
      <c r="O76" s="44"/>
    </row>
    <row r="77" spans="1:15" x14ac:dyDescent="0.25">
      <c r="A77" s="5" t="s">
        <v>84</v>
      </c>
      <c r="B77" s="6" t="s">
        <v>85</v>
      </c>
      <c r="C77" s="30">
        <v>4528.9482200000002</v>
      </c>
      <c r="E77" s="36">
        <v>1050.0482199999999</v>
      </c>
      <c r="G77" s="37">
        <v>300</v>
      </c>
      <c r="I77" s="40"/>
    </row>
    <row r="78" spans="1:15" x14ac:dyDescent="0.25">
      <c r="A78" s="5" t="s">
        <v>86</v>
      </c>
      <c r="B78" s="6" t="s">
        <v>87</v>
      </c>
      <c r="C78" s="30">
        <f>C79+C145+C146</f>
        <v>1025060.2714399999</v>
      </c>
    </row>
    <row r="79" spans="1:15" ht="42.75" x14ac:dyDescent="0.25">
      <c r="A79" s="5" t="s">
        <v>88</v>
      </c>
      <c r="B79" s="6" t="s">
        <v>89</v>
      </c>
      <c r="C79" s="30">
        <f>C80+C119+C84+C139</f>
        <v>1024561.2714399999</v>
      </c>
    </row>
    <row r="80" spans="1:15" ht="28.5" x14ac:dyDescent="0.25">
      <c r="A80" s="5" t="s">
        <v>90</v>
      </c>
      <c r="B80" s="6" t="s">
        <v>91</v>
      </c>
      <c r="C80" s="30">
        <f>C81+C82+C83</f>
        <v>297613.2</v>
      </c>
    </row>
    <row r="81" spans="1:9" ht="43.9" customHeight="1" x14ac:dyDescent="0.25">
      <c r="A81" s="8" t="s">
        <v>92</v>
      </c>
      <c r="B81" s="9" t="s">
        <v>93</v>
      </c>
      <c r="C81" s="32">
        <v>287835</v>
      </c>
    </row>
    <row r="82" spans="1:9" ht="45.6" customHeight="1" x14ac:dyDescent="0.25">
      <c r="A82" s="8" t="s">
        <v>94</v>
      </c>
      <c r="B82" s="9" t="s">
        <v>95</v>
      </c>
      <c r="C82" s="32">
        <v>3500</v>
      </c>
      <c r="I82" s="41">
        <v>3500</v>
      </c>
    </row>
    <row r="83" spans="1:9" ht="23.45" customHeight="1" x14ac:dyDescent="0.25">
      <c r="A83" s="8" t="s">
        <v>96</v>
      </c>
      <c r="B83" s="9" t="s">
        <v>97</v>
      </c>
      <c r="C83" s="32">
        <v>6278.2</v>
      </c>
      <c r="I83" s="42">
        <v>6278.2</v>
      </c>
    </row>
    <row r="84" spans="1:9" ht="30.6" customHeight="1" x14ac:dyDescent="0.25">
      <c r="A84" s="5" t="s">
        <v>98</v>
      </c>
      <c r="B84" s="6" t="s">
        <v>99</v>
      </c>
      <c r="C84" s="30">
        <f>C85+C88+C92+C94+C96+C97+C98+C100+C103+C104+C106+C108+C107+C87+C105+C93</f>
        <v>197383.54022999996</v>
      </c>
    </row>
    <row r="85" spans="1:9" ht="46.9" customHeight="1" x14ac:dyDescent="0.25">
      <c r="A85" s="14" t="s">
        <v>100</v>
      </c>
      <c r="B85" s="9" t="s">
        <v>153</v>
      </c>
      <c r="C85" s="32">
        <v>100000</v>
      </c>
    </row>
    <row r="86" spans="1:9" ht="54" hidden="1" customHeight="1" x14ac:dyDescent="0.25">
      <c r="A86" s="8" t="s">
        <v>101</v>
      </c>
      <c r="B86" s="9" t="s">
        <v>102</v>
      </c>
      <c r="C86" s="32"/>
    </row>
    <row r="87" spans="1:9" ht="43.9" customHeight="1" x14ac:dyDescent="0.25">
      <c r="A87" s="8" t="s">
        <v>204</v>
      </c>
      <c r="B87" s="9" t="s">
        <v>203</v>
      </c>
      <c r="C87" s="32">
        <v>27426.067999999999</v>
      </c>
      <c r="E87" s="36">
        <v>0.02</v>
      </c>
      <c r="I87" s="36">
        <v>-8375.152</v>
      </c>
    </row>
    <row r="88" spans="1:9" ht="68.45" customHeight="1" x14ac:dyDescent="0.25">
      <c r="A88" s="8" t="s">
        <v>162</v>
      </c>
      <c r="B88" s="9" t="s">
        <v>161</v>
      </c>
      <c r="C88" s="32">
        <v>2922.5</v>
      </c>
    </row>
    <row r="89" spans="1:9" ht="41.45" hidden="1" customHeight="1" x14ac:dyDescent="0.25">
      <c r="A89" s="8" t="s">
        <v>156</v>
      </c>
      <c r="B89" s="9" t="s">
        <v>155</v>
      </c>
      <c r="C89" s="32"/>
    </row>
    <row r="90" spans="1:9" ht="33" hidden="1" customHeight="1" x14ac:dyDescent="0.25">
      <c r="A90" s="8" t="s">
        <v>103</v>
      </c>
      <c r="B90" s="9" t="s">
        <v>175</v>
      </c>
      <c r="C90" s="32"/>
    </row>
    <row r="91" spans="1:9" ht="22.9" hidden="1" customHeight="1" x14ac:dyDescent="0.25">
      <c r="A91" s="8"/>
      <c r="B91" s="9" t="s">
        <v>176</v>
      </c>
      <c r="C91" s="32"/>
    </row>
    <row r="92" spans="1:9" ht="75" x14ac:dyDescent="0.25">
      <c r="A92" s="8" t="s">
        <v>104</v>
      </c>
      <c r="B92" s="9" t="s">
        <v>105</v>
      </c>
      <c r="C92" s="32">
        <v>19750.7</v>
      </c>
    </row>
    <row r="93" spans="1:9" ht="75" x14ac:dyDescent="0.25">
      <c r="A93" s="8" t="s">
        <v>208</v>
      </c>
      <c r="B93" s="9" t="s">
        <v>207</v>
      </c>
      <c r="C93" s="32">
        <v>14904.113149999999</v>
      </c>
      <c r="I93" s="36">
        <v>1.315E-2</v>
      </c>
    </row>
    <row r="94" spans="1:9" ht="55.9" customHeight="1" x14ac:dyDescent="0.25">
      <c r="A94" s="8" t="s">
        <v>202</v>
      </c>
      <c r="B94" s="9" t="s">
        <v>201</v>
      </c>
      <c r="C94" s="32">
        <v>3030.4</v>
      </c>
    </row>
    <row r="95" spans="1:9" ht="0.6" customHeight="1" x14ac:dyDescent="0.25">
      <c r="A95" s="8" t="s">
        <v>216</v>
      </c>
      <c r="B95" s="21" t="s">
        <v>217</v>
      </c>
      <c r="C95" s="32"/>
    </row>
    <row r="96" spans="1:9" ht="47.45" hidden="1" customHeight="1" x14ac:dyDescent="0.25">
      <c r="A96" s="8" t="s">
        <v>178</v>
      </c>
      <c r="B96" s="27" t="s">
        <v>179</v>
      </c>
      <c r="C96" s="32"/>
    </row>
    <row r="97" spans="1:9" ht="55.15" customHeight="1" x14ac:dyDescent="0.25">
      <c r="A97" s="8" t="s">
        <v>106</v>
      </c>
      <c r="B97" s="9" t="s">
        <v>107</v>
      </c>
      <c r="C97" s="32">
        <v>595.20000000000005</v>
      </c>
    </row>
    <row r="98" spans="1:9" ht="45" x14ac:dyDescent="0.25">
      <c r="A98" s="15" t="s">
        <v>108</v>
      </c>
      <c r="B98" s="16" t="s">
        <v>109</v>
      </c>
      <c r="C98" s="32">
        <v>3482.3712</v>
      </c>
      <c r="E98" s="36">
        <v>-2.8799999999999999E-2</v>
      </c>
    </row>
    <row r="99" spans="1:9" ht="0.6" customHeight="1" x14ac:dyDescent="0.25">
      <c r="A99" s="14" t="s">
        <v>110</v>
      </c>
      <c r="B99" s="16" t="s">
        <v>111</v>
      </c>
      <c r="C99" s="32"/>
    </row>
    <row r="100" spans="1:9" ht="30" customHeight="1" x14ac:dyDescent="0.25">
      <c r="A100" s="10" t="s">
        <v>112</v>
      </c>
      <c r="B100" s="9" t="s">
        <v>113</v>
      </c>
      <c r="C100" s="31">
        <f>C102+C101</f>
        <v>245.7</v>
      </c>
    </row>
    <row r="101" spans="1:9" ht="0.6" customHeight="1" x14ac:dyDescent="0.25">
      <c r="A101" s="8"/>
      <c r="B101" s="17" t="s">
        <v>114</v>
      </c>
      <c r="C101" s="32">
        <v>101.1</v>
      </c>
    </row>
    <row r="102" spans="1:9" ht="53.45" hidden="1" customHeight="1" x14ac:dyDescent="0.25">
      <c r="A102" s="8"/>
      <c r="B102" s="17" t="s">
        <v>115</v>
      </c>
      <c r="C102" s="32">
        <v>144.6</v>
      </c>
    </row>
    <row r="103" spans="1:9" ht="45.6" customHeight="1" x14ac:dyDescent="0.25">
      <c r="A103" s="8" t="s">
        <v>160</v>
      </c>
      <c r="B103" s="17" t="s">
        <v>159</v>
      </c>
      <c r="C103" s="32">
        <v>5050.5050499999998</v>
      </c>
      <c r="E103" s="36">
        <v>-9.4950000000000007E-2</v>
      </c>
    </row>
    <row r="104" spans="1:9" ht="33.6" hidden="1" customHeight="1" x14ac:dyDescent="0.25">
      <c r="A104" s="8" t="s">
        <v>157</v>
      </c>
      <c r="B104" s="17" t="s">
        <v>158</v>
      </c>
      <c r="C104" s="32"/>
    </row>
    <row r="105" spans="1:9" ht="44.45" customHeight="1" x14ac:dyDescent="0.25">
      <c r="A105" s="8" t="s">
        <v>206</v>
      </c>
      <c r="B105" s="17" t="s">
        <v>205</v>
      </c>
      <c r="C105" s="32">
        <v>1191.3</v>
      </c>
    </row>
    <row r="106" spans="1:9" ht="43.15" customHeight="1" x14ac:dyDescent="0.25">
      <c r="A106" s="8" t="s">
        <v>187</v>
      </c>
      <c r="B106" s="17" t="s">
        <v>188</v>
      </c>
      <c r="C106" s="32">
        <v>14653.982830000001</v>
      </c>
      <c r="I106" s="36">
        <v>-1.7170000000000001E-2</v>
      </c>
    </row>
    <row r="107" spans="1:9" ht="28.9" hidden="1" customHeight="1" x14ac:dyDescent="0.25">
      <c r="A107" s="8" t="s">
        <v>181</v>
      </c>
      <c r="B107" s="17" t="s">
        <v>180</v>
      </c>
      <c r="C107" s="32"/>
    </row>
    <row r="108" spans="1:9" ht="23.45" customHeight="1" x14ac:dyDescent="0.25">
      <c r="A108" s="8" t="s">
        <v>116</v>
      </c>
      <c r="B108" s="9" t="s">
        <v>117</v>
      </c>
      <c r="C108" s="32">
        <f>C113+C114+C109+C118+C112+C116+C115+C110+C111</f>
        <v>4130.7</v>
      </c>
      <c r="I108" s="37">
        <f>I110+I111</f>
        <v>1948.5</v>
      </c>
    </row>
    <row r="109" spans="1:9" ht="47.45" hidden="1" customHeight="1" x14ac:dyDescent="0.25">
      <c r="A109" s="14"/>
      <c r="B109" s="9" t="s">
        <v>189</v>
      </c>
      <c r="C109" s="32"/>
    </row>
    <row r="110" spans="1:9" ht="47.45" hidden="1" customHeight="1" x14ac:dyDescent="0.25">
      <c r="A110" s="14"/>
      <c r="B110" s="9" t="s">
        <v>228</v>
      </c>
      <c r="C110" s="32">
        <v>1800</v>
      </c>
      <c r="I110" s="36">
        <v>1800</v>
      </c>
    </row>
    <row r="111" spans="1:9" ht="47.45" hidden="1" customHeight="1" x14ac:dyDescent="0.25">
      <c r="A111" s="14"/>
      <c r="B111" s="9" t="s">
        <v>229</v>
      </c>
      <c r="C111" s="32">
        <v>148.5</v>
      </c>
      <c r="I111" s="36">
        <v>148.5</v>
      </c>
    </row>
    <row r="112" spans="1:9" ht="28.9" hidden="1" customHeight="1" x14ac:dyDescent="0.25">
      <c r="A112" s="14"/>
      <c r="B112" s="9" t="s">
        <v>186</v>
      </c>
      <c r="C112" s="32"/>
    </row>
    <row r="113" spans="1:3" ht="88.15" hidden="1" customHeight="1" x14ac:dyDescent="0.25">
      <c r="A113" s="14"/>
      <c r="B113" s="9" t="s">
        <v>118</v>
      </c>
      <c r="C113" s="32">
        <v>2182.1999999999998</v>
      </c>
    </row>
    <row r="114" spans="1:3" ht="48" hidden="1" customHeight="1" x14ac:dyDescent="0.25">
      <c r="A114" s="14"/>
      <c r="B114" s="9" t="s">
        <v>119</v>
      </c>
      <c r="C114" s="32"/>
    </row>
    <row r="115" spans="1:3" ht="66" hidden="1" customHeight="1" x14ac:dyDescent="0.25">
      <c r="A115" s="8"/>
      <c r="B115" s="9" t="s">
        <v>193</v>
      </c>
      <c r="C115" s="32"/>
    </row>
    <row r="116" spans="1:3" ht="28.9" hidden="1" customHeight="1" x14ac:dyDescent="0.25">
      <c r="A116" s="8"/>
      <c r="B116" s="9" t="s">
        <v>190</v>
      </c>
      <c r="C116" s="32">
        <v>0</v>
      </c>
    </row>
    <row r="117" spans="1:3" ht="37.9" hidden="1" customHeight="1" x14ac:dyDescent="0.25">
      <c r="A117" s="8"/>
      <c r="B117" s="9" t="s">
        <v>209</v>
      </c>
      <c r="C117" s="32"/>
    </row>
    <row r="118" spans="1:3" ht="46.9" hidden="1" customHeight="1" x14ac:dyDescent="0.25">
      <c r="A118" s="8"/>
      <c r="B118" s="9" t="s">
        <v>200</v>
      </c>
      <c r="C118" s="32">
        <v>0</v>
      </c>
    </row>
    <row r="119" spans="1:3" ht="28.9" customHeight="1" x14ac:dyDescent="0.25">
      <c r="A119" s="5" t="s">
        <v>120</v>
      </c>
      <c r="B119" s="6" t="s">
        <v>121</v>
      </c>
      <c r="C119" s="30">
        <f>C120+C133+C136+C137+C138</f>
        <v>489037.88720999996</v>
      </c>
    </row>
    <row r="120" spans="1:3" ht="48" customHeight="1" x14ac:dyDescent="0.25">
      <c r="A120" s="8" t="s">
        <v>122</v>
      </c>
      <c r="B120" s="9" t="s">
        <v>123</v>
      </c>
      <c r="C120" s="31">
        <f>C121+C122+C123+C124+C125+C127+C129+C130+C131+C126+C128+C132</f>
        <v>470610.69999999995</v>
      </c>
    </row>
    <row r="121" spans="1:3" ht="77.45" hidden="1" customHeight="1" x14ac:dyDescent="0.25">
      <c r="A121" s="8" t="s">
        <v>122</v>
      </c>
      <c r="B121" s="9" t="s">
        <v>124</v>
      </c>
      <c r="C121" s="32">
        <v>674.8</v>
      </c>
    </row>
    <row r="122" spans="1:3" ht="100.9" hidden="1" customHeight="1" x14ac:dyDescent="0.25">
      <c r="A122" s="8" t="s">
        <v>122</v>
      </c>
      <c r="B122" s="12" t="s">
        <v>198</v>
      </c>
      <c r="C122" s="32">
        <v>3</v>
      </c>
    </row>
    <row r="123" spans="1:3" ht="165" hidden="1" x14ac:dyDescent="0.25">
      <c r="A123" s="8" t="s">
        <v>122</v>
      </c>
      <c r="B123" s="12" t="s">
        <v>125</v>
      </c>
      <c r="C123" s="32">
        <v>139460.6</v>
      </c>
    </row>
    <row r="124" spans="1:3" ht="47.45" hidden="1" customHeight="1" x14ac:dyDescent="0.25">
      <c r="A124" s="8" t="s">
        <v>122</v>
      </c>
      <c r="B124" s="12" t="s">
        <v>126</v>
      </c>
      <c r="C124" s="32">
        <v>315429.8</v>
      </c>
    </row>
    <row r="125" spans="1:3" ht="45" hidden="1" x14ac:dyDescent="0.25">
      <c r="A125" s="8" t="s">
        <v>122</v>
      </c>
      <c r="B125" s="9" t="s">
        <v>127</v>
      </c>
      <c r="C125" s="32">
        <v>263.5</v>
      </c>
    </row>
    <row r="126" spans="1:3" ht="108" hidden="1" customHeight="1" x14ac:dyDescent="0.25">
      <c r="A126" s="8" t="s">
        <v>122</v>
      </c>
      <c r="B126" s="9" t="s">
        <v>128</v>
      </c>
      <c r="C126" s="32">
        <v>0.5</v>
      </c>
    </row>
    <row r="127" spans="1:3" ht="75" hidden="1" x14ac:dyDescent="0.25">
      <c r="A127" s="8" t="s">
        <v>122</v>
      </c>
      <c r="B127" s="9" t="s">
        <v>129</v>
      </c>
      <c r="C127" s="32">
        <v>0</v>
      </c>
    </row>
    <row r="128" spans="1:3" ht="25.15" hidden="1" customHeight="1" x14ac:dyDescent="0.25">
      <c r="A128" s="8" t="s">
        <v>122</v>
      </c>
      <c r="B128" s="9" t="s">
        <v>130</v>
      </c>
      <c r="C128" s="32">
        <v>4778.7</v>
      </c>
    </row>
    <row r="129" spans="1:5" ht="54.6" hidden="1" customHeight="1" x14ac:dyDescent="0.25">
      <c r="A129" s="8" t="s">
        <v>122</v>
      </c>
      <c r="B129" s="9" t="s">
        <v>131</v>
      </c>
      <c r="C129" s="32">
        <v>8019.7</v>
      </c>
    </row>
    <row r="130" spans="1:5" ht="60" hidden="1" x14ac:dyDescent="0.25">
      <c r="A130" s="8" t="s">
        <v>122</v>
      </c>
      <c r="B130" s="9" t="s">
        <v>132</v>
      </c>
      <c r="C130" s="32">
        <v>0</v>
      </c>
    </row>
    <row r="131" spans="1:5" ht="60" hidden="1" x14ac:dyDescent="0.25">
      <c r="A131" s="8" t="s">
        <v>122</v>
      </c>
      <c r="B131" s="9" t="s">
        <v>133</v>
      </c>
      <c r="C131" s="32">
        <v>960.1</v>
      </c>
    </row>
    <row r="132" spans="1:5" ht="53.45" hidden="1" customHeight="1" x14ac:dyDescent="0.25">
      <c r="A132" s="8" t="s">
        <v>122</v>
      </c>
      <c r="B132" s="12" t="s">
        <v>199</v>
      </c>
      <c r="C132" s="32">
        <v>1020</v>
      </c>
    </row>
    <row r="133" spans="1:5" ht="0.6" hidden="1" customHeight="1" x14ac:dyDescent="0.25">
      <c r="A133" s="8" t="s">
        <v>134</v>
      </c>
      <c r="B133" s="12" t="s">
        <v>154</v>
      </c>
      <c r="C133" s="31">
        <f>C134+C135</f>
        <v>0</v>
      </c>
    </row>
    <row r="134" spans="1:5" ht="76.900000000000006" hidden="1" customHeight="1" x14ac:dyDescent="0.25">
      <c r="A134" s="8"/>
      <c r="B134" s="12" t="s">
        <v>135</v>
      </c>
      <c r="C134" s="32">
        <v>0</v>
      </c>
    </row>
    <row r="135" spans="1:5" ht="55.15" hidden="1" customHeight="1" x14ac:dyDescent="0.25">
      <c r="A135" s="8"/>
      <c r="B135" s="12" t="s">
        <v>136</v>
      </c>
      <c r="C135" s="32">
        <v>0</v>
      </c>
    </row>
    <row r="136" spans="1:5" ht="82.15" customHeight="1" x14ac:dyDescent="0.25">
      <c r="A136" s="8" t="s">
        <v>137</v>
      </c>
      <c r="B136" s="12" t="s">
        <v>138</v>
      </c>
      <c r="C136" s="32">
        <v>273</v>
      </c>
    </row>
    <row r="137" spans="1:5" ht="73.900000000000006" customHeight="1" x14ac:dyDescent="0.25">
      <c r="A137" s="8" t="s">
        <v>139</v>
      </c>
      <c r="B137" s="9" t="s">
        <v>191</v>
      </c>
      <c r="C137" s="32">
        <v>18099</v>
      </c>
    </row>
    <row r="138" spans="1:5" ht="73.900000000000006" customHeight="1" x14ac:dyDescent="0.25">
      <c r="A138" s="8" t="s">
        <v>224</v>
      </c>
      <c r="B138" s="9" t="s">
        <v>223</v>
      </c>
      <c r="C138" s="32">
        <v>55.18721</v>
      </c>
      <c r="E138" s="36">
        <v>55.18721</v>
      </c>
    </row>
    <row r="139" spans="1:5" x14ac:dyDescent="0.25">
      <c r="A139" s="5" t="s">
        <v>140</v>
      </c>
      <c r="B139" s="6" t="s">
        <v>141</v>
      </c>
      <c r="C139" s="30">
        <f>C142+C140+C143+C141</f>
        <v>40526.644</v>
      </c>
    </row>
    <row r="140" spans="1:5" ht="72.599999999999994" customHeight="1" x14ac:dyDescent="0.25">
      <c r="A140" s="8" t="s">
        <v>142</v>
      </c>
      <c r="B140" s="9" t="s">
        <v>143</v>
      </c>
      <c r="C140" s="32">
        <v>961.84400000000005</v>
      </c>
    </row>
    <row r="141" spans="1:5" ht="153.6" customHeight="1" x14ac:dyDescent="0.25">
      <c r="A141" s="8" t="s">
        <v>184</v>
      </c>
      <c r="B141" s="9" t="s">
        <v>185</v>
      </c>
      <c r="C141" s="32">
        <v>974.5</v>
      </c>
    </row>
    <row r="142" spans="1:5" ht="126" customHeight="1" x14ac:dyDescent="0.25">
      <c r="A142" s="10" t="s">
        <v>144</v>
      </c>
      <c r="B142" s="9" t="s">
        <v>177</v>
      </c>
      <c r="C142" s="32">
        <v>36716.400000000001</v>
      </c>
    </row>
    <row r="143" spans="1:5" ht="30" x14ac:dyDescent="0.25">
      <c r="A143" s="15" t="s">
        <v>145</v>
      </c>
      <c r="B143" s="16" t="s">
        <v>146</v>
      </c>
      <c r="C143" s="32">
        <v>1873.9</v>
      </c>
    </row>
    <row r="144" spans="1:5" ht="28.9" hidden="1" customHeight="1" x14ac:dyDescent="0.25">
      <c r="A144" s="5" t="s">
        <v>147</v>
      </c>
      <c r="B144" s="6" t="s">
        <v>148</v>
      </c>
      <c r="C144" s="30">
        <f>C145</f>
        <v>0</v>
      </c>
    </row>
    <row r="145" spans="1:9" ht="30" hidden="1" x14ac:dyDescent="0.25">
      <c r="A145" s="8" t="s">
        <v>149</v>
      </c>
      <c r="B145" s="12" t="s">
        <v>148</v>
      </c>
      <c r="C145" s="33"/>
    </row>
    <row r="146" spans="1:9" ht="85.15" customHeight="1" x14ac:dyDescent="0.25">
      <c r="A146" s="18" t="s">
        <v>197</v>
      </c>
      <c r="B146" s="19" t="s">
        <v>196</v>
      </c>
      <c r="C146" s="39">
        <f>C147+C148</f>
        <v>499</v>
      </c>
    </row>
    <row r="147" spans="1:9" ht="43.9" hidden="1" customHeight="1" x14ac:dyDescent="0.25">
      <c r="A147" s="8" t="s">
        <v>150</v>
      </c>
      <c r="B147" s="12" t="s">
        <v>151</v>
      </c>
      <c r="C147" s="34"/>
    </row>
    <row r="148" spans="1:9" ht="63" customHeight="1" x14ac:dyDescent="0.25">
      <c r="A148" s="8" t="s">
        <v>195</v>
      </c>
      <c r="B148" s="12" t="s">
        <v>194</v>
      </c>
      <c r="C148" s="34">
        <v>499</v>
      </c>
      <c r="D148" s="36">
        <v>499</v>
      </c>
    </row>
    <row r="149" spans="1:9" x14ac:dyDescent="0.25">
      <c r="E149" s="37">
        <f>E33+E47+E54+E73+E75+E77</f>
        <v>12000.000000000002</v>
      </c>
      <c r="G149" s="37">
        <f>G77+G75+G57+G76</f>
        <v>28700</v>
      </c>
      <c r="I149" s="37">
        <f>I106+I93+I87+I83+I82+I108</f>
        <v>3351.5439799999995</v>
      </c>
    </row>
    <row r="150" spans="1:9" x14ac:dyDescent="0.25">
      <c r="E150" s="37">
        <f>E149+E138+E103+E98+E87</f>
        <v>12055.083460000002</v>
      </c>
    </row>
    <row r="151" spans="1:9" ht="2.4500000000000002" customHeight="1" x14ac:dyDescent="0.25">
      <c r="C151" s="28" t="s">
        <v>182</v>
      </c>
    </row>
    <row r="152" spans="1:9" hidden="1" x14ac:dyDescent="0.25">
      <c r="A152" s="20"/>
      <c r="B152" s="21"/>
      <c r="C152" s="35" t="s">
        <v>183</v>
      </c>
    </row>
    <row r="153" spans="1:9" x14ac:dyDescent="0.25">
      <c r="A153" s="20"/>
      <c r="B153" s="21"/>
      <c r="C153" s="35"/>
      <c r="E153" s="37">
        <f>E150-E149</f>
        <v>55.083459999999832</v>
      </c>
    </row>
    <row r="154" spans="1:9" x14ac:dyDescent="0.25">
      <c r="A154" s="20"/>
      <c r="B154" s="21"/>
      <c r="C154" s="35"/>
    </row>
    <row r="155" spans="1:9" x14ac:dyDescent="0.25">
      <c r="A155" s="20"/>
      <c r="B155" s="21"/>
      <c r="C155" s="35"/>
    </row>
    <row r="156" spans="1:9" x14ac:dyDescent="0.25">
      <c r="A156" s="20"/>
      <c r="B156" s="21"/>
      <c r="C156" s="35"/>
    </row>
    <row r="157" spans="1:9" ht="15.75" x14ac:dyDescent="0.25">
      <c r="A157" s="22"/>
      <c r="B157" s="21"/>
      <c r="C157" s="35"/>
    </row>
    <row r="158" spans="1:9" ht="15.75" x14ac:dyDescent="0.25">
      <c r="A158" s="22"/>
      <c r="B158" s="21"/>
      <c r="C158" s="35"/>
    </row>
    <row r="159" spans="1:9" ht="15.75" x14ac:dyDescent="0.25">
      <c r="A159" s="22"/>
      <c r="B159" s="21"/>
      <c r="C159" s="35"/>
    </row>
    <row r="160" spans="1:9" ht="15.75" x14ac:dyDescent="0.25">
      <c r="A160" s="22"/>
      <c r="B160" s="23"/>
    </row>
    <row r="161" spans="1:2" ht="15.75" x14ac:dyDescent="0.25">
      <c r="A161" s="22"/>
      <c r="B161" s="23"/>
    </row>
    <row r="162" spans="1:2" ht="15.75" x14ac:dyDescent="0.25">
      <c r="A162" s="22"/>
      <c r="B162" s="23"/>
    </row>
    <row r="163" spans="1:2" ht="15.75" x14ac:dyDescent="0.25">
      <c r="A163" s="22"/>
      <c r="B163" s="23"/>
    </row>
    <row r="164" spans="1:2" ht="15.75" x14ac:dyDescent="0.25">
      <c r="A164" s="22"/>
      <c r="B164" s="23"/>
    </row>
    <row r="165" spans="1:2" ht="15.75" x14ac:dyDescent="0.25">
      <c r="A165" s="22"/>
      <c r="B165" s="23"/>
    </row>
    <row r="166" spans="1:2" ht="15.75" x14ac:dyDescent="0.25">
      <c r="A166" s="22"/>
      <c r="B166" s="23"/>
    </row>
    <row r="167" spans="1:2" ht="15.75" x14ac:dyDescent="0.25">
      <c r="A167" s="22"/>
      <c r="B167" s="23"/>
    </row>
    <row r="168" spans="1:2" ht="15.75" x14ac:dyDescent="0.25">
      <c r="A168" s="22"/>
      <c r="B168" s="23"/>
    </row>
    <row r="169" spans="1:2" ht="15.75" x14ac:dyDescent="0.25">
      <c r="A169" s="22"/>
      <c r="B169" s="23"/>
    </row>
    <row r="170" spans="1:2" ht="15.75" x14ac:dyDescent="0.25">
      <c r="A170" s="22"/>
      <c r="B170" s="23"/>
    </row>
    <row r="171" spans="1:2" ht="15.75" x14ac:dyDescent="0.25">
      <c r="A171" s="22"/>
      <c r="B171" s="23"/>
    </row>
    <row r="172" spans="1:2" x14ac:dyDescent="0.25">
      <c r="B172" s="24"/>
    </row>
    <row r="173" spans="1:2" x14ac:dyDescent="0.25">
      <c r="B173" s="24"/>
    </row>
    <row r="174" spans="1:2" x14ac:dyDescent="0.25">
      <c r="B174" s="24"/>
    </row>
  </sheetData>
  <mergeCells count="12">
    <mergeCell ref="A19:C20"/>
    <mergeCell ref="A18:C18"/>
    <mergeCell ref="A13:C13"/>
    <mergeCell ref="A14:C14"/>
    <mergeCell ref="A17:C17"/>
    <mergeCell ref="A15:C15"/>
    <mergeCell ref="A16:C16"/>
    <mergeCell ref="A11:C11"/>
    <mergeCell ref="A1:C7"/>
    <mergeCell ref="A8:C8"/>
    <mergeCell ref="A9:C9"/>
    <mergeCell ref="A10:C10"/>
  </mergeCells>
  <pageMargins left="0.78740157480314965" right="0.19685039370078741" top="0.78740157480314965" bottom="0.78740157480314965" header="0.31496062992125984" footer="0.31496062992125984"/>
  <pageSetup paperSize="9" fitToHeight="0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2026-10-21T09:24:42Z</dcterms:modified>
</cp:coreProperties>
</file>