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Доходы.№2 " sheetId="2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2" l="1"/>
  <c r="E62" i="2"/>
  <c r="C62" i="2"/>
  <c r="F64" i="2"/>
  <c r="D15" i="2"/>
  <c r="E15" i="2"/>
  <c r="C15" i="2"/>
  <c r="F20" i="2"/>
  <c r="F21" i="2"/>
  <c r="F25" i="2"/>
  <c r="F24" i="2"/>
  <c r="F70" i="2"/>
  <c r="E58" i="2"/>
  <c r="C68" i="2"/>
  <c r="C67" i="2" s="1"/>
  <c r="D68" i="2"/>
  <c r="D67" i="2" s="1"/>
  <c r="F38" i="2"/>
  <c r="D36" i="2"/>
  <c r="E36" i="2"/>
  <c r="C36" i="2"/>
  <c r="F19" i="2"/>
  <c r="F89" i="2" l="1"/>
  <c r="F90" i="2"/>
  <c r="D89" i="2"/>
  <c r="E89" i="2"/>
  <c r="C89" i="2"/>
  <c r="F63" i="2"/>
  <c r="C87" i="2"/>
  <c r="C85" i="2"/>
  <c r="C83" i="2"/>
  <c r="C76" i="2"/>
  <c r="C71" i="2"/>
  <c r="C58" i="2"/>
  <c r="C56" i="2"/>
  <c r="C53" i="2"/>
  <c r="C51" i="2"/>
  <c r="C49" i="2"/>
  <c r="C42" i="2"/>
  <c r="C40" i="2"/>
  <c r="C35" i="2"/>
  <c r="C28" i="2"/>
  <c r="C27" i="2" s="1"/>
  <c r="C26" i="2" s="1"/>
  <c r="C14" i="2"/>
  <c r="C66" i="2" l="1"/>
  <c r="C65" i="2" s="1"/>
  <c r="C48" i="2"/>
  <c r="C39" i="2"/>
  <c r="F62" i="2"/>
  <c r="C13" i="2"/>
  <c r="D71" i="2"/>
  <c r="E71" i="2"/>
  <c r="F75" i="2"/>
  <c r="E68" i="2"/>
  <c r="E67" i="2" s="1"/>
  <c r="D58" i="2"/>
  <c r="F61" i="2"/>
  <c r="C12" i="2" l="1"/>
  <c r="C91" i="2" s="1"/>
  <c r="F74" i="2"/>
  <c r="D87" i="2"/>
  <c r="E87" i="2"/>
  <c r="F60" i="2" l="1"/>
  <c r="F22" i="2"/>
  <c r="D85" i="2"/>
  <c r="E85" i="2"/>
  <c r="F84" i="2" l="1"/>
  <c r="E83" i="2"/>
  <c r="D83" i="2"/>
  <c r="F59" i="2"/>
  <c r="F57" i="2"/>
  <c r="E56" i="2"/>
  <c r="D56" i="2"/>
  <c r="E42" i="2"/>
  <c r="E76" i="2"/>
  <c r="F18" i="2"/>
  <c r="D76" i="2"/>
  <c r="D42" i="2"/>
  <c r="E51" i="2"/>
  <c r="D51" i="2"/>
  <c r="F55" i="2"/>
  <c r="F54" i="2"/>
  <c r="E53" i="2"/>
  <c r="D53" i="2"/>
  <c r="D66" i="2" l="1"/>
  <c r="D65" i="2" s="1"/>
  <c r="E66" i="2"/>
  <c r="E65" i="2" s="1"/>
  <c r="F83" i="2"/>
  <c r="F53" i="2"/>
  <c r="F56" i="2"/>
  <c r="F58" i="2"/>
  <c r="F71" i="2"/>
  <c r="F81" i="2"/>
  <c r="F79" i="2"/>
  <c r="F69" i="2"/>
  <c r="F73" i="2"/>
  <c r="F52" i="2"/>
  <c r="F50" i="2"/>
  <c r="F46" i="2"/>
  <c r="F45" i="2"/>
  <c r="F41" i="2"/>
  <c r="F37" i="2"/>
  <c r="F32" i="2"/>
  <c r="F31" i="2"/>
  <c r="F30" i="2"/>
  <c r="F29" i="2"/>
  <c r="F17" i="2"/>
  <c r="E49" i="2"/>
  <c r="E48" i="2" s="1"/>
  <c r="E40" i="2"/>
  <c r="E39" i="2" s="1"/>
  <c r="E35" i="2"/>
  <c r="E28" i="2"/>
  <c r="E27" i="2" s="1"/>
  <c r="E26" i="2" s="1"/>
  <c r="E14" i="2"/>
  <c r="D49" i="2"/>
  <c r="D48" i="2" s="1"/>
  <c r="D40" i="2"/>
  <c r="D35" i="2"/>
  <c r="D28" i="2"/>
  <c r="D27" i="2" s="1"/>
  <c r="D26" i="2" s="1"/>
  <c r="D14" i="2"/>
  <c r="F26" i="2" l="1"/>
  <c r="E13" i="2"/>
  <c r="E12" i="2" s="1"/>
  <c r="E91" i="2" s="1"/>
  <c r="F40" i="2"/>
  <c r="F49" i="2"/>
  <c r="F68" i="2"/>
  <c r="F28" i="2"/>
  <c r="F35" i="2"/>
  <c r="F72" i="2"/>
  <c r="F42" i="2"/>
  <c r="F15" i="2"/>
  <c r="F14" i="2" s="1"/>
  <c r="F48" i="2"/>
  <c r="F36" i="2"/>
  <c r="F51" i="2"/>
  <c r="D39" i="2"/>
  <c r="D13" i="2" s="1"/>
  <c r="F27" i="2"/>
  <c r="F43" i="2"/>
  <c r="F76" i="2"/>
  <c r="D12" i="2" l="1"/>
  <c r="D91" i="2" s="1"/>
  <c r="F39" i="2"/>
  <c r="F65" i="2"/>
  <c r="F66" i="2"/>
  <c r="F67" i="2"/>
  <c r="F13" i="2" l="1"/>
  <c r="F91" i="2" l="1"/>
  <c r="F88" i="2" s="1"/>
  <c r="F87" i="2" s="1"/>
  <c r="F86" i="2" s="1"/>
  <c r="F85" i="2" s="1"/>
  <c r="F12" i="2"/>
</calcChain>
</file>

<file path=xl/sharedStrings.xml><?xml version="1.0" encoding="utf-8"?>
<sst xmlns="http://schemas.openxmlformats.org/spreadsheetml/2006/main" count="150" uniqueCount="149">
  <si>
    <t>К решению Совета народных депутатов муниципального</t>
  </si>
  <si>
    <t>тыс. руб.</t>
  </si>
  <si>
    <t>Коды бюджетной классификации</t>
  </si>
  <si>
    <t>000 1 00 00000 00 0000 000</t>
  </si>
  <si>
    <t>Налоговые доходы</t>
  </si>
  <si>
    <t>000 1 01 00000 00 0000 000</t>
  </si>
  <si>
    <t>Налоги на прибыль, доходы</t>
  </si>
  <si>
    <t>000 1 01 02000 01 0000 110</t>
  </si>
  <si>
    <t>Налог на доходы физических лиц</t>
  </si>
  <si>
    <t>000 1 01 02010 01 1000 110</t>
  </si>
  <si>
    <t>000 1 01 02020 01 1000 110</t>
  </si>
  <si>
    <t>000 1 01 02030 01 1000 110</t>
  </si>
  <si>
    <t>000 1 03 00000 00 0000 000</t>
  </si>
  <si>
    <t>НАЛОГИ НА ТОВАРЫ (РАБОТЫ, УСЛУГИ), РЕАЛИЗУЕМЫЕ НА ТЕРРИТОРИИ РОССИЙСКОЙ ФЕДЕРАЦИИ</t>
  </si>
  <si>
    <t>000 1 03 02000 01 0000 110</t>
  </si>
  <si>
    <t>Акцизы по подакцизным товарам (продукции), производимым на территории Российской Федерации</t>
  </si>
  <si>
    <t>000 1 03 02100 01 0000 110</t>
  </si>
  <si>
    <t>Доходы от уплаты акцизов</t>
  </si>
  <si>
    <t>000 1 03 02231 01 0000 110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</si>
  <si>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 Федеральным законом о федеральном бюджете в целях формирования дорожных фондов субъектов Российской Федерации)</t>
  </si>
  <si>
    <t>000 1 03 02241 01 0000 110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</si>
  <si>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</si>
  <si>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</si>
  <si>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 Федеральным законом о федеральном бюджете в целях формирования дорожных фондов субъектов Российской Федерации)</t>
  </si>
  <si>
    <t>000 1 03 02261 01 0000 110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</si>
  <si>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</si>
  <si>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000 1 0 50000 00 0000 0000</t>
  </si>
  <si>
    <t>Налоги на совокупный доход</t>
  </si>
  <si>
    <t>0001 05 03000 01 0000 110</t>
  </si>
  <si>
    <t>Единый сельскохозяйственный налог</t>
  </si>
  <si>
    <t>000 1 05 03010 01 1000 110</t>
  </si>
  <si>
    <t>Единый сельскохозяйственный налог (ЕСХН)</t>
  </si>
  <si>
    <t>000 1 06 00000 00 0000 000</t>
  </si>
  <si>
    <t>Налоги на имущество</t>
  </si>
  <si>
    <t>000 1 06 01000 00 0000 110</t>
  </si>
  <si>
    <t>Налог на имущество физических лиц</t>
  </si>
  <si>
    <t>000 1 06 01030 10 1000 110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</si>
  <si>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</si>
  <si>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000 1 06 06000 00 0000 110</t>
  </si>
  <si>
    <t>Земельный налог</t>
  </si>
  <si>
    <t>000 1 06 06010 00 0000 110</t>
  </si>
  <si>
    <t>Земельный налог, взимаемый по ставке, установленной подп.1 п.1 ст.394 НК РФ</t>
  </si>
  <si>
    <t>000 1 06 06033 10 1000 110</t>
  </si>
  <si>
    <t>Земельный налог с организаций, обладающих земельным участком, расположенным в границах сельских поселений</t>
  </si>
  <si>
    <t>000 1 06 06043 10 1000 110</t>
  </si>
  <si>
    <t>Земельный налог с физических лиц, обладающих земельным участком, расположенным в границах сельских поселений</t>
  </si>
  <si>
    <t>Неналоговые доходы</t>
  </si>
  <si>
    <t>000 1 11 05020 00 0000 120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</si>
  <si>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</si>
  <si>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000 1 11 05025 10 0000 120</t>
  </si>
  <si>
    <t>000 1 16 07090 10 0000 140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</si>
  <si>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</si>
  <si>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</si>
  <si>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</si>
  <si>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</si>
  <si>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 бюджетной системы Российской Федерации</t>
  </si>
  <si>
    <t>000 2 02 10000 00 0000 150</t>
  </si>
  <si>
    <t>Дотации бюджетам бюджетной системы Российской Федерации</t>
  </si>
  <si>
    <t>000 2 02 15001 00 0000 150</t>
  </si>
  <si>
    <t>Дотации на выравнивание бюджетной обеспеченности</t>
  </si>
  <si>
    <t>000 2 02 15001 10 0000 150</t>
  </si>
  <si>
    <t>Дотации бюджетам сельских поселений на выравнивание бюджетной обеспеченности</t>
  </si>
  <si>
    <t>Субвенции бюджетам субъектов Российской Федерации и муниципальных образований</t>
  </si>
  <si>
    <t>000 2 02 300000 00 0000 150</t>
  </si>
  <si>
    <t>000 2 02 30024 10 0000 150</t>
  </si>
  <si>
    <t>Субвенции бюджетам сельских поселений на выполнение передаваемых полномочий субъектов Российской Федерации</t>
  </si>
  <si>
    <t>000 2 02 35118 10 0000 150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</si>
  <si>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</si>
  <si>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ВСЕГО ДОХОДОВ</t>
  </si>
  <si>
    <t>Наименование  дохода</t>
  </si>
  <si>
    <t>Фактическое исполнение</t>
  </si>
  <si>
    <t>Приложение №2</t>
  </si>
  <si>
    <t>Уточненный план</t>
  </si>
  <si>
    <t>Процент исполнения к уточненному плану, %</t>
  </si>
  <si>
    <t>000 2 02 29999 10 0000 150</t>
  </si>
  <si>
    <t>000 2 02 20000 00 0000 150</t>
  </si>
  <si>
    <t>Субсидии бюджетам бюджетной системы Российской Федерации(межбюджетные субсидии)</t>
  </si>
  <si>
    <t>Прочие субсидии бюджетам сельских поселений</t>
  </si>
  <si>
    <t>образования «Уляпское сельское поселение»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</si>
  <si>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</si>
  <si>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</si>
  <si>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000 1 11 05030 00 0000 120</t>
  </si>
  <si>
    <t>000 1 11 05035 10 0000 120</t>
  </si>
  <si>
    <t>ДОХОДЫ ОТ ПРОДАЖИ МАТЕРИАЛЬНЫХ И НЕМАТЕРИАЛЬНЫХ АКТИВОВ</t>
  </si>
  <si>
    <t>000 1 14 00000 00 0000 000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</si>
  <si>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</si>
  <si>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</si>
  <si>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000 1 14 02053 10 0000 410</t>
  </si>
  <si>
    <t>000 1 14 02053 10 0000 440</t>
  </si>
  <si>
    <t>Субсидии бюджетам сельских поселений на строительство и реконструкцию (модернизацию) объектов питьевого водоснабжения</t>
  </si>
  <si>
    <t>000 2 02 25243 10 0000 150</t>
  </si>
  <si>
    <t>Налоговые и неналоговые доходы</t>
  </si>
  <si>
    <t>ДОХОДЫ ОТ ОКАЗАНИЯ ПЛАТНЫХ УСЛУГ И КОМПЕНСАЦИИ ЗАТРАТ ГОСУДАРСТВА</t>
  </si>
  <si>
    <t>000 1 13 00000 00 0000 000</t>
  </si>
  <si>
    <t>Прочие доходы от компенсации затрат бюджетов сельских поселений</t>
  </si>
  <si>
    <t>000 1 13 02995 10 0000 130</t>
  </si>
  <si>
    <t>ШТРАФЫ, САНКЦИИ, ВОЗМЕЩЕНИЕ УЩЕРБА</t>
  </si>
  <si>
    <t>000 1 16 00000 00 0000 000</t>
  </si>
  <si>
    <t>ИНЫЕ МЕЖБЮДЖЕТНЫЕ ТРАНСФЕРТЫ</t>
  </si>
  <si>
    <t>000 2 02 4000 00 00000 150</t>
  </si>
  <si>
    <t>Прочие межбюджетные трансферты, передаваемые бюджетам сельских поселений</t>
  </si>
  <si>
    <t>000 2 02 49999 10 0000 150</t>
  </si>
  <si>
    <t>000 2 18 00000 00 0000 150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</si>
  <si>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</si>
  <si>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000 2 18 60010 10 0000 150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</si>
  <si>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</si>
  <si>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000 1 01 02080 01 1000 110</t>
  </si>
  <si>
    <t>000 1 16 07010 10 0000 140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</si>
  <si>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</si>
  <si>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000 2 02 25576 10 0000 150</t>
  </si>
  <si>
    <t>Субсидии бюджетам сельских поселений на обеспечение комплексного развития сельских территорий</t>
  </si>
  <si>
    <t>ПРОЧИЕ БЕЗВОЗМЕЗДНЫЕ ПОСТУПЛЕНИЯ</t>
  </si>
  <si>
    <t>000 2 07 00000 00 0000 000</t>
  </si>
  <si>
    <t>000 2 07 05030 10 0000 150</t>
  </si>
  <si>
    <t>Прочие безвозмездные поступления в бюджеты сельских поселений</t>
  </si>
  <si>
    <t>Доходы от сумм пеней, предусмотренных законодательством Российской Федерации о налогах и сборах,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Федеральным казначейством между бюджетами субъектов Российской Федерации в соответствии с федеральным законом о федеральном бюджете</t>
  </si>
  <si>
    <t>000 1 16 18000 02 0000 140</t>
  </si>
  <si>
    <t>Субсидии бюджетам сельских поселений на софинансирование капитальных вложений в объекты муниципальной собственности</t>
  </si>
  <si>
    <t>000 2 02 20077 10 0000 150</t>
  </si>
  <si>
    <t>январь - июнь 2025 года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</si>
  <si>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</si>
  <si>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</si>
  <si>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</si>
  <si>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</si>
  <si>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ПРОЧИЕ НЕНАЛОГОВЫЕ ДОХОДЫ</t>
  </si>
  <si>
    <t>Инициативные платежи, зачисляемые в бюджеты сельских поселений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</si>
  <si>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</si>
  <si>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</si>
  <si>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000 1 17 00000 00 0000 000</t>
  </si>
  <si>
    <t>000 1 17 15030 10 0000 150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</si>
  <si>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</si>
  <si>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000 2 19 60010 10 0000 150</t>
  </si>
  <si>
    <t xml:space="preserve">Исполнение доходов бюджета муниципального образования «Уляпское сельское  поселение» за 9 месяцев 2025 года по кодам классификации доходов бюджета </t>
  </si>
  <si>
    <t>Фактическое исполнение за январь - сентябрь 2024 года</t>
  </si>
  <si>
    <t>000 1 01 02020 01 3000 110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</si>
  <si>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</si>
  <si>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000 1 01 02030 01 3000 110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</si>
  <si>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(суммы денежных взысканий (штрафов) по соответствующему платежу согласно законодательству Российской Федерации)</t>
  </si>
  <si>
    <t>000 1 05 03010 01 3000 110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</si>
  <si>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</si>
  <si>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000 2 02 19999 10 0000 150</t>
  </si>
  <si>
    <t>Прочие дотации бюджетам сельских поселений</t>
  </si>
  <si>
    <t>000 1 01 0202101 1000 110</t>
  </si>
  <si>
    <t>Налог на доходы физических лиц с доходов, облагаемых по налоговой ставке, установленной пунктом 1 статьи 224 Налогового кодекса Российской Федерации, за исключением доходов, полученных физическими лицами, зарегистрированными в качестве индивидуальных предпринимателей, частных нотариусов и других лиц, занимающихся частной практикой*</t>
  </si>
  <si>
    <t>757 1 01 0202201 1000 110</t>
  </si>
  <si>
    <t>Налог на доходы физических лиц с доходов, облагаемых по налоговой ставке, установленной пунктом 1 статьи 224 Налогового кодекса Российской Федерации и полученных физическими лицами, зарегистрированными в качестве индивидуальных предпринимателей, частных нотариусов и других лиц, занимающихся частной практикой*</t>
  </si>
  <si>
    <t>000 1 17 0105010 0000 180</t>
  </si>
  <si>
    <t>Невыясненные поступления, зачисляемые в бюджеты сельских поселений</t>
  </si>
  <si>
    <t>№ 227  от "29" декабря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</si>
</sst>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rgb="FF00000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8">
    <xf numFmtId="0" fontId="0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9" fontId="11" fillId="0" borderId="7">
      <alignment horizontal="center"/>
    </xf>
  </cellStyleXfs>
  <cellXfs count="86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right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2" fontId="2" fillId="0" borderId="0" xfId="0" applyNumberFormat="1" applyFont="1" applyAlignment="1">
      <alignment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vertical="center" wrapText="1"/>
    </xf>
    <xf numFmtId="49" fontId="4" fillId="0" borderId="7" xfId="7" applyNumberFormat="1" applyFont="1" applyProtection="1">
      <alignment horizontal="center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Fill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</cellXfs>
  <cellStyles count="8">
    <cellStyle name="xl38" xfId="7"/>
    <cellStyle name="Обычный" xfId="0" builtinId="0"/>
    <cellStyle name="Обычный 2" xfId="1"/>
    <cellStyle name="Обычный 3" xfId="2"/>
    <cellStyle name="Обычный 3 2" xfId="3"/>
    <cellStyle name="Обычный 3 3" xfId="4"/>
    <cellStyle name="Обычный 3 4" xfId="5"/>
    <cellStyle name="Обычный 3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119"/>
  <sheetViews>
    <sheetView tabSelected="1" workbookViewId="0">
      <selection activeCell="G8" sqref="G8"/>
    </sheetView>
  </sheetViews>
  <sheetFormatPr defaultColWidth="88.5703125" defaultRowHeight="15.75" x14ac:dyDescent="0.25"/>
  <cols>
    <col min="1" max="1" width="33" style="1" customWidth="1"/>
    <col min="2" max="2" width="91.28515625" style="1" customWidth="1"/>
    <col min="3" max="4" width="17.42578125" style="1" customWidth="1"/>
    <col min="5" max="5" width="19.28515625" style="1" customWidth="1"/>
    <col min="6" max="6" width="15.28515625" style="1" customWidth="1"/>
    <col min="7" max="16384" width="88.5703125" style="1"/>
  </cols>
  <sheetData>
    <row r="1" spans="1:6" x14ac:dyDescent="0.25">
      <c r="F1" s="14"/>
    </row>
    <row r="2" spans="1:6" x14ac:dyDescent="0.25">
      <c r="B2" s="80" t="s">
        <v>71</v>
      </c>
      <c r="C2" s="80"/>
      <c r="D2" s="80"/>
      <c r="E2" s="80"/>
      <c r="F2" s="80"/>
    </row>
    <row r="3" spans="1:6" x14ac:dyDescent="0.25">
      <c r="B3" s="80" t="s">
        <v>0</v>
      </c>
      <c r="C3" s="80"/>
      <c r="D3" s="80"/>
      <c r="E3" s="80"/>
      <c r="F3" s="80"/>
    </row>
    <row r="4" spans="1:6" x14ac:dyDescent="0.25">
      <c r="B4" s="80" t="s">
        <v>78</v>
      </c>
      <c r="C4" s="80"/>
      <c r="D4" s="80"/>
      <c r="E4" s="80"/>
      <c r="F4" s="80"/>
    </row>
    <row r="5" spans="1:6" x14ac:dyDescent="0.25">
      <c r="B5" s="81" t="s">
        <v>148</v>
      </c>
      <c r="C5" s="81"/>
      <c r="D5" s="81"/>
      <c r="E5" s="81"/>
      <c r="F5" s="81"/>
    </row>
    <row r="6" spans="1:6" ht="9" customHeight="1" x14ac:dyDescent="0.25">
      <c r="A6" s="2"/>
    </row>
    <row r="7" spans="1:6" ht="15.75" customHeight="1" x14ac:dyDescent="0.25">
      <c r="A7" s="65" t="s">
        <v>132</v>
      </c>
      <c r="B7" s="65"/>
      <c r="C7" s="65"/>
      <c r="D7" s="65"/>
      <c r="E7" s="65"/>
      <c r="F7" s="65"/>
    </row>
    <row r="8" spans="1:6" ht="25.5" customHeight="1" x14ac:dyDescent="0.25">
      <c r="A8" s="65"/>
      <c r="B8" s="65"/>
      <c r="C8" s="65"/>
      <c r="D8" s="65"/>
      <c r="E8" s="65"/>
      <c r="F8" s="65"/>
    </row>
    <row r="9" spans="1:6" x14ac:dyDescent="0.25">
      <c r="F9" s="3" t="s">
        <v>1</v>
      </c>
    </row>
    <row r="10" spans="1:6" ht="15.75" customHeight="1" x14ac:dyDescent="0.25">
      <c r="A10" s="62" t="s">
        <v>2</v>
      </c>
      <c r="B10" s="62" t="s">
        <v>69</v>
      </c>
      <c r="C10" s="66" t="s">
        <v>133</v>
      </c>
      <c r="D10" s="82" t="s">
        <v>119</v>
      </c>
      <c r="E10" s="83"/>
      <c r="F10" s="66" t="s">
        <v>73</v>
      </c>
    </row>
    <row r="11" spans="1:6" ht="62.25" customHeight="1" x14ac:dyDescent="0.25">
      <c r="A11" s="62"/>
      <c r="B11" s="62"/>
      <c r="C11" s="67"/>
      <c r="D11" s="16" t="s">
        <v>72</v>
      </c>
      <c r="E11" s="16" t="s">
        <v>70</v>
      </c>
      <c r="F11" s="67"/>
    </row>
    <row r="12" spans="1:6" x14ac:dyDescent="0.25">
      <c r="A12" s="5" t="s">
        <v>3</v>
      </c>
      <c r="B12" s="6" t="s">
        <v>91</v>
      </c>
      <c r="C12" s="50">
        <f>C13+C48</f>
        <v>6184864.0099999998</v>
      </c>
      <c r="D12" s="30">
        <f>D13+D48</f>
        <v>11956500</v>
      </c>
      <c r="E12" s="30">
        <f>E13+E48</f>
        <v>7015752.4299999997</v>
      </c>
      <c r="F12" s="7">
        <f>E12*100/D12</f>
        <v>58.677308827834231</v>
      </c>
    </row>
    <row r="13" spans="1:6" x14ac:dyDescent="0.25">
      <c r="A13" s="4"/>
      <c r="B13" s="6" t="s">
        <v>4</v>
      </c>
      <c r="C13" s="50">
        <f>C14+C26+C35+C39</f>
        <v>5168148.13</v>
      </c>
      <c r="D13" s="30">
        <f>D14+D26+D35+D39</f>
        <v>8779100</v>
      </c>
      <c r="E13" s="30">
        <f>E14+E26+E35+E39</f>
        <v>5892159.0999999996</v>
      </c>
      <c r="F13" s="7">
        <f>E13*100/D13</f>
        <v>67.115753323233591</v>
      </c>
    </row>
    <row r="14" spans="1:6" x14ac:dyDescent="0.25">
      <c r="A14" s="5" t="s">
        <v>5</v>
      </c>
      <c r="B14" s="6" t="s">
        <v>6</v>
      </c>
      <c r="C14" s="50">
        <f>C15</f>
        <v>898180.14000000013</v>
      </c>
      <c r="D14" s="30">
        <f>D15</f>
        <v>1531400</v>
      </c>
      <c r="E14" s="30">
        <f>E15</f>
        <v>1210878.5899999999</v>
      </c>
      <c r="F14" s="7">
        <f>F15</f>
        <v>79.070039832832691</v>
      </c>
    </row>
    <row r="15" spans="1:6" x14ac:dyDescent="0.25">
      <c r="A15" s="84" t="s">
        <v>7</v>
      </c>
      <c r="B15" s="85" t="s">
        <v>8</v>
      </c>
      <c r="C15" s="61">
        <f>SUM(C17:C25)</f>
        <v>898180.14000000013</v>
      </c>
      <c r="D15" s="61">
        <f t="shared" ref="D15:E15" si="0">SUM(D17:D25)</f>
        <v>1531400</v>
      </c>
      <c r="E15" s="61">
        <f t="shared" si="0"/>
        <v>1210878.5899999999</v>
      </c>
      <c r="F15" s="69">
        <f>E15*100/D15</f>
        <v>79.070039832832691</v>
      </c>
    </row>
    <row r="16" spans="1:6" x14ac:dyDescent="0.25">
      <c r="A16" s="84"/>
      <c r="B16" s="85"/>
      <c r="C16" s="61"/>
      <c r="D16" s="61"/>
      <c r="E16" s="61"/>
      <c r="F16" s="69"/>
    </row>
    <row r="17" spans="1:6" ht="172.5" customHeight="1" x14ac:dyDescent="0.25">
      <c r="A17" s="4" t="s">
        <v>9</v>
      </c>
      <c r="B17" s="8" t="s">
        <v>120</v>
      </c>
      <c r="C17" s="49">
        <v>766266.79</v>
      </c>
      <c r="D17" s="32">
        <v>1531400</v>
      </c>
      <c r="E17" s="32">
        <v>1046838.2</v>
      </c>
      <c r="F17" s="9">
        <f>E17*100/D17</f>
        <v>68.358247355361101</v>
      </c>
    </row>
    <row r="18" spans="1:6" ht="150" customHeight="1" x14ac:dyDescent="0.25">
      <c r="A18" s="4" t="s">
        <v>10</v>
      </c>
      <c r="B18" s="8" t="s">
        <v>121</v>
      </c>
      <c r="C18" s="49">
        <v>-14820</v>
      </c>
      <c r="D18" s="32">
        <v>0</v>
      </c>
      <c r="E18" s="32">
        <v>21375</v>
      </c>
      <c r="F18" s="9" t="e">
        <f>E18*100/D18</f>
        <v>#DIV/0!</v>
      </c>
    </row>
    <row r="19" spans="1:6" ht="150" customHeight="1" x14ac:dyDescent="0.25">
      <c r="A19" s="53" t="s">
        <v>134</v>
      </c>
      <c r="B19" s="54" t="s">
        <v>135</v>
      </c>
      <c r="C19" s="51">
        <v>100</v>
      </c>
      <c r="D19" s="51">
        <v>0</v>
      </c>
      <c r="E19" s="51">
        <v>0</v>
      </c>
      <c r="F19" s="55" t="e">
        <f>E19*100/D19</f>
        <v>#DIV/0!</v>
      </c>
    </row>
    <row r="20" spans="1:6" ht="94.5" customHeight="1" x14ac:dyDescent="0.25">
      <c r="A20" s="53" t="s">
        <v>142</v>
      </c>
      <c r="B20" s="54" t="s">
        <v>143</v>
      </c>
      <c r="C20" s="51">
        <v>0</v>
      </c>
      <c r="D20" s="51">
        <v>0</v>
      </c>
      <c r="E20" s="51">
        <v>39000</v>
      </c>
      <c r="F20" s="55" t="e">
        <f t="shared" ref="F20:F21" si="1">E20*100/D20</f>
        <v>#DIV/0!</v>
      </c>
    </row>
    <row r="21" spans="1:6" ht="94.5" customHeight="1" x14ac:dyDescent="0.25">
      <c r="A21" s="53" t="s">
        <v>144</v>
      </c>
      <c r="B21" s="54" t="s">
        <v>145</v>
      </c>
      <c r="C21" s="51">
        <v>0</v>
      </c>
      <c r="D21" s="51">
        <v>0</v>
      </c>
      <c r="E21" s="51">
        <v>6185</v>
      </c>
      <c r="F21" s="55" t="e">
        <f t="shared" si="1"/>
        <v>#DIV/0!</v>
      </c>
    </row>
    <row r="22" spans="1:6" x14ac:dyDescent="0.25">
      <c r="A22" s="62" t="s">
        <v>11</v>
      </c>
      <c r="B22" s="63" t="s">
        <v>122</v>
      </c>
      <c r="C22" s="60">
        <v>46926.55</v>
      </c>
      <c r="D22" s="60">
        <v>0</v>
      </c>
      <c r="E22" s="60">
        <v>9600.64</v>
      </c>
      <c r="F22" s="70" t="e">
        <f>E22*100/D22</f>
        <v>#DIV/0!</v>
      </c>
    </row>
    <row r="23" spans="1:6" ht="108.75" customHeight="1" x14ac:dyDescent="0.25">
      <c r="A23" s="62"/>
      <c r="B23" s="63"/>
      <c r="C23" s="60"/>
      <c r="D23" s="60"/>
      <c r="E23" s="60"/>
      <c r="F23" s="72"/>
    </row>
    <row r="24" spans="1:6" ht="108.75" customHeight="1" x14ac:dyDescent="0.25">
      <c r="A24" s="53" t="s">
        <v>136</v>
      </c>
      <c r="B24" s="54" t="s">
        <v>137</v>
      </c>
      <c r="C24" s="51">
        <v>776.3</v>
      </c>
      <c r="D24" s="51">
        <v>0</v>
      </c>
      <c r="E24" s="51">
        <v>217.35</v>
      </c>
      <c r="F24" s="58" t="e">
        <f>E24*100/D24</f>
        <v>#DIV/0!</v>
      </c>
    </row>
    <row r="25" spans="1:6" ht="338.25" customHeight="1" x14ac:dyDescent="0.25">
      <c r="A25" s="24" t="s">
        <v>106</v>
      </c>
      <c r="B25" s="25" t="s">
        <v>123</v>
      </c>
      <c r="C25" s="49">
        <v>98930.5</v>
      </c>
      <c r="D25" s="33">
        <v>0</v>
      </c>
      <c r="E25" s="33">
        <v>87662.399999999994</v>
      </c>
      <c r="F25" s="58" t="e">
        <f>E25*100/D25</f>
        <v>#DIV/0!</v>
      </c>
    </row>
    <row r="26" spans="1:6" ht="31.5" x14ac:dyDescent="0.25">
      <c r="A26" s="5" t="s">
        <v>12</v>
      </c>
      <c r="B26" s="6" t="s">
        <v>13</v>
      </c>
      <c r="C26" s="50">
        <f t="shared" ref="C26:E27" si="2">C27</f>
        <v>1230658.3099999998</v>
      </c>
      <c r="D26" s="30">
        <f t="shared" si="2"/>
        <v>2110000</v>
      </c>
      <c r="E26" s="30">
        <f t="shared" si="2"/>
        <v>1559289.2600000002</v>
      </c>
      <c r="F26" s="7">
        <f>E26*100/D26</f>
        <v>73.899964928909966</v>
      </c>
    </row>
    <row r="27" spans="1:6" ht="31.5" x14ac:dyDescent="0.25">
      <c r="A27" s="5" t="s">
        <v>14</v>
      </c>
      <c r="B27" s="6" t="s">
        <v>15</v>
      </c>
      <c r="C27" s="50">
        <f t="shared" si="2"/>
        <v>1230658.3099999998</v>
      </c>
      <c r="D27" s="30">
        <f t="shared" si="2"/>
        <v>2110000</v>
      </c>
      <c r="E27" s="30">
        <f t="shared" si="2"/>
        <v>1559289.2600000002</v>
      </c>
      <c r="F27" s="7">
        <f t="shared" ref="F27:F28" si="3">E27*100/D27</f>
        <v>73.899964928909966</v>
      </c>
    </row>
    <row r="28" spans="1:6" x14ac:dyDescent="0.25">
      <c r="A28" s="5" t="s">
        <v>16</v>
      </c>
      <c r="B28" s="6" t="s">
        <v>17</v>
      </c>
      <c r="C28" s="50">
        <f>C29+C30+C31+C32</f>
        <v>1230658.3099999998</v>
      </c>
      <c r="D28" s="30">
        <f>D29+D30+D31+D32</f>
        <v>2110000</v>
      </c>
      <c r="E28" s="30">
        <f>E29+E30+E31+E32</f>
        <v>1559289.2600000002</v>
      </c>
      <c r="F28" s="7">
        <f t="shared" si="3"/>
        <v>73.899964928909966</v>
      </c>
    </row>
    <row r="29" spans="1:6" ht="78.75" x14ac:dyDescent="0.25">
      <c r="A29" s="4" t="s">
        <v>18</v>
      </c>
      <c r="B29" s="10" t="s">
        <v>19</v>
      </c>
      <c r="C29" s="49">
        <v>638591.74</v>
      </c>
      <c r="D29" s="32">
        <v>1103500</v>
      </c>
      <c r="E29" s="32">
        <v>789127.73</v>
      </c>
      <c r="F29" s="9">
        <f>E29*100/D29</f>
        <v>71.511348436792019</v>
      </c>
    </row>
    <row r="30" spans="1:6" ht="94.5" x14ac:dyDescent="0.25">
      <c r="A30" s="4" t="s">
        <v>20</v>
      </c>
      <c r="B30" s="10" t="s">
        <v>21</v>
      </c>
      <c r="C30" s="49">
        <v>3649.34</v>
      </c>
      <c r="D30" s="32">
        <v>5000</v>
      </c>
      <c r="E30" s="32">
        <v>4608.3100000000004</v>
      </c>
      <c r="F30" s="9">
        <f>E30*100/D30</f>
        <v>92.166200000000018</v>
      </c>
    </row>
    <row r="31" spans="1:6" ht="78.75" x14ac:dyDescent="0.25">
      <c r="A31" s="4" t="s">
        <v>22</v>
      </c>
      <c r="B31" s="10" t="s">
        <v>23</v>
      </c>
      <c r="C31" s="49">
        <v>670844.84</v>
      </c>
      <c r="D31" s="49">
        <v>1114500</v>
      </c>
      <c r="E31" s="32">
        <v>845922.89</v>
      </c>
      <c r="F31" s="9">
        <f>E31*100/D31</f>
        <v>75.901560340960074</v>
      </c>
    </row>
    <row r="32" spans="1:6" ht="15.75" customHeight="1" x14ac:dyDescent="0.25">
      <c r="A32" s="66" t="s">
        <v>24</v>
      </c>
      <c r="B32" s="74" t="s">
        <v>25</v>
      </c>
      <c r="C32" s="60">
        <v>-82427.61</v>
      </c>
      <c r="D32" s="60">
        <v>-113000</v>
      </c>
      <c r="E32" s="60">
        <v>-80369.67</v>
      </c>
      <c r="F32" s="70">
        <f>E32*100/D32</f>
        <v>71.123601769911502</v>
      </c>
    </row>
    <row r="33" spans="1:6" x14ac:dyDescent="0.25">
      <c r="A33" s="73"/>
      <c r="B33" s="75"/>
      <c r="C33" s="60"/>
      <c r="D33" s="60"/>
      <c r="E33" s="60"/>
      <c r="F33" s="71"/>
    </row>
    <row r="34" spans="1:6" x14ac:dyDescent="0.25">
      <c r="A34" s="67"/>
      <c r="B34" s="76"/>
      <c r="C34" s="60"/>
      <c r="D34" s="60"/>
      <c r="E34" s="60"/>
      <c r="F34" s="72"/>
    </row>
    <row r="35" spans="1:6" x14ac:dyDescent="0.25">
      <c r="A35" s="5" t="s">
        <v>26</v>
      </c>
      <c r="B35" s="6" t="s">
        <v>27</v>
      </c>
      <c r="C35" s="50">
        <f t="shared" ref="C35:E35" si="4">C36</f>
        <v>1988630.59</v>
      </c>
      <c r="D35" s="30">
        <f t="shared" si="4"/>
        <v>2272700</v>
      </c>
      <c r="E35" s="30">
        <f t="shared" si="4"/>
        <v>2124348.0699999998</v>
      </c>
      <c r="F35" s="7">
        <f t="shared" ref="F35:F43" si="5">E35*100/D35</f>
        <v>93.472436749240984</v>
      </c>
    </row>
    <row r="36" spans="1:6" x14ac:dyDescent="0.25">
      <c r="A36" s="5" t="s">
        <v>28</v>
      </c>
      <c r="B36" s="6" t="s">
        <v>29</v>
      </c>
      <c r="C36" s="50">
        <f>C37+C38</f>
        <v>1988630.59</v>
      </c>
      <c r="D36" s="52">
        <f t="shared" ref="D36:E36" si="6">D37+D38</f>
        <v>2272700</v>
      </c>
      <c r="E36" s="52">
        <f t="shared" si="6"/>
        <v>2124348.0699999998</v>
      </c>
      <c r="F36" s="7">
        <f t="shared" si="5"/>
        <v>93.472436749240984</v>
      </c>
    </row>
    <row r="37" spans="1:6" x14ac:dyDescent="0.25">
      <c r="A37" s="4" t="s">
        <v>30</v>
      </c>
      <c r="B37" s="8" t="s">
        <v>31</v>
      </c>
      <c r="C37" s="49">
        <v>1983421.26</v>
      </c>
      <c r="D37" s="32">
        <v>2272700</v>
      </c>
      <c r="E37" s="32">
        <v>2124123.0699999998</v>
      </c>
      <c r="F37" s="9">
        <f t="shared" si="5"/>
        <v>93.462536630439558</v>
      </c>
    </row>
    <row r="38" spans="1:6" ht="31.5" x14ac:dyDescent="0.25">
      <c r="A38" s="53" t="s">
        <v>138</v>
      </c>
      <c r="B38" s="54" t="s">
        <v>139</v>
      </c>
      <c r="C38" s="51">
        <v>5209.33</v>
      </c>
      <c r="D38" s="51">
        <v>0</v>
      </c>
      <c r="E38" s="51">
        <v>225</v>
      </c>
      <c r="F38" s="55" t="e">
        <f t="shared" si="5"/>
        <v>#DIV/0!</v>
      </c>
    </row>
    <row r="39" spans="1:6" x14ac:dyDescent="0.25">
      <c r="A39" s="5" t="s">
        <v>32</v>
      </c>
      <c r="B39" s="6" t="s">
        <v>33</v>
      </c>
      <c r="C39" s="50">
        <f>C40+C42</f>
        <v>1050679.0900000001</v>
      </c>
      <c r="D39" s="30">
        <f>D40+D42</f>
        <v>2865000</v>
      </c>
      <c r="E39" s="30">
        <f>E40+E42</f>
        <v>997643.18</v>
      </c>
      <c r="F39" s="7">
        <f t="shared" si="5"/>
        <v>34.821751483420591</v>
      </c>
    </row>
    <row r="40" spans="1:6" x14ac:dyDescent="0.25">
      <c r="A40" s="5" t="s">
        <v>34</v>
      </c>
      <c r="B40" s="6" t="s">
        <v>35</v>
      </c>
      <c r="C40" s="50">
        <f>C41</f>
        <v>199439.19</v>
      </c>
      <c r="D40" s="30">
        <f>D41</f>
        <v>450000</v>
      </c>
      <c r="E40" s="30">
        <f>E41</f>
        <v>197857.52</v>
      </c>
      <c r="F40" s="7">
        <f t="shared" si="5"/>
        <v>43.968337777777776</v>
      </c>
    </row>
    <row r="41" spans="1:6" ht="31.5" x14ac:dyDescent="0.25">
      <c r="A41" s="4" t="s">
        <v>36</v>
      </c>
      <c r="B41" s="10" t="s">
        <v>37</v>
      </c>
      <c r="C41" s="49">
        <v>199439.19</v>
      </c>
      <c r="D41" s="32">
        <v>450000</v>
      </c>
      <c r="E41" s="32">
        <v>197857.52</v>
      </c>
      <c r="F41" s="9">
        <f t="shared" si="5"/>
        <v>43.968337777777776</v>
      </c>
    </row>
    <row r="42" spans="1:6" ht="25.5" customHeight="1" x14ac:dyDescent="0.25">
      <c r="A42" s="5" t="s">
        <v>38</v>
      </c>
      <c r="B42" s="6" t="s">
        <v>39</v>
      </c>
      <c r="C42" s="50">
        <f>C45+C46</f>
        <v>851239.9</v>
      </c>
      <c r="D42" s="30">
        <f>D45+D46</f>
        <v>2415000</v>
      </c>
      <c r="E42" s="30">
        <f>E45+E46</f>
        <v>799785.66</v>
      </c>
      <c r="F42" s="7">
        <f t="shared" si="5"/>
        <v>33.117418633540375</v>
      </c>
    </row>
    <row r="43" spans="1:6" ht="15.75" hidden="1" customHeight="1" x14ac:dyDescent="0.25">
      <c r="A43" s="62" t="s">
        <v>40</v>
      </c>
      <c r="B43" s="63" t="s">
        <v>41</v>
      </c>
      <c r="C43" s="60"/>
      <c r="D43" s="60"/>
      <c r="E43" s="60"/>
      <c r="F43" s="64" t="e">
        <f t="shared" si="5"/>
        <v>#DIV/0!</v>
      </c>
    </row>
    <row r="44" spans="1:6" ht="15.75" hidden="1" customHeight="1" x14ac:dyDescent="0.25">
      <c r="A44" s="62"/>
      <c r="B44" s="63"/>
      <c r="C44" s="60"/>
      <c r="D44" s="60"/>
      <c r="E44" s="60"/>
      <c r="F44" s="64"/>
    </row>
    <row r="45" spans="1:6" ht="31.5" x14ac:dyDescent="0.25">
      <c r="A45" s="4" t="s">
        <v>42</v>
      </c>
      <c r="B45" s="8" t="s">
        <v>43</v>
      </c>
      <c r="C45" s="49">
        <v>269922.28000000003</v>
      </c>
      <c r="D45" s="32">
        <v>500000</v>
      </c>
      <c r="E45" s="32">
        <v>331490.76</v>
      </c>
      <c r="F45" s="9">
        <f>E45*100/D45</f>
        <v>66.298152000000002</v>
      </c>
    </row>
    <row r="46" spans="1:6" ht="33.75" customHeight="1" x14ac:dyDescent="0.25">
      <c r="A46" s="62" t="s">
        <v>44</v>
      </c>
      <c r="B46" s="63" t="s">
        <v>45</v>
      </c>
      <c r="C46" s="60">
        <v>581317.62</v>
      </c>
      <c r="D46" s="60">
        <v>1915000</v>
      </c>
      <c r="E46" s="60">
        <v>468294.9</v>
      </c>
      <c r="F46" s="64">
        <f>E46*100/D46</f>
        <v>24.454041775456918</v>
      </c>
    </row>
    <row r="47" spans="1:6" x14ac:dyDescent="0.25">
      <c r="A47" s="62"/>
      <c r="B47" s="63"/>
      <c r="C47" s="60"/>
      <c r="D47" s="60"/>
      <c r="E47" s="60"/>
      <c r="F47" s="64"/>
    </row>
    <row r="48" spans="1:6" x14ac:dyDescent="0.25">
      <c r="A48" s="4"/>
      <c r="B48" s="6" t="s">
        <v>46</v>
      </c>
      <c r="C48" s="50">
        <f>C49+C51+C53+C56+C58+C62</f>
        <v>1016715.8799999999</v>
      </c>
      <c r="D48" s="50">
        <f t="shared" ref="D48:E48" si="7">D49+D51+D53+D56+D58+D62</f>
        <v>3177400</v>
      </c>
      <c r="E48" s="50">
        <f t="shared" si="7"/>
        <v>1123593.33</v>
      </c>
      <c r="F48" s="7">
        <f t="shared" ref="F48:F65" si="8">E48*100/D48</f>
        <v>35.362035941335684</v>
      </c>
    </row>
    <row r="49" spans="1:6" ht="63" x14ac:dyDescent="0.25">
      <c r="A49" s="5" t="s">
        <v>47</v>
      </c>
      <c r="B49" s="6" t="s">
        <v>48</v>
      </c>
      <c r="C49" s="50">
        <f>C50</f>
        <v>689169.32</v>
      </c>
      <c r="D49" s="30">
        <f>D50</f>
        <v>892700</v>
      </c>
      <c r="E49" s="30">
        <f>E50</f>
        <v>630544.31999999995</v>
      </c>
      <c r="F49" s="7">
        <f t="shared" si="8"/>
        <v>70.633395317575889</v>
      </c>
    </row>
    <row r="50" spans="1:6" ht="63" x14ac:dyDescent="0.25">
      <c r="A50" s="4" t="s">
        <v>49</v>
      </c>
      <c r="B50" s="8" t="s">
        <v>48</v>
      </c>
      <c r="C50" s="49">
        <v>689169.32</v>
      </c>
      <c r="D50" s="32">
        <v>892700</v>
      </c>
      <c r="E50" s="32">
        <v>630544.31999999995</v>
      </c>
      <c r="F50" s="9">
        <f t="shared" si="8"/>
        <v>70.633395317575889</v>
      </c>
    </row>
    <row r="51" spans="1:6" ht="63" x14ac:dyDescent="0.25">
      <c r="A51" s="5" t="s">
        <v>81</v>
      </c>
      <c r="B51" s="6" t="s">
        <v>79</v>
      </c>
      <c r="C51" s="50">
        <f>C52</f>
        <v>149766.39999999999</v>
      </c>
      <c r="D51" s="30">
        <f>D52</f>
        <v>206700</v>
      </c>
      <c r="E51" s="56">
        <f>E52</f>
        <v>149766.39999999999</v>
      </c>
      <c r="F51" s="11">
        <f t="shared" si="8"/>
        <v>72.455926463473631</v>
      </c>
    </row>
    <row r="52" spans="1:6" ht="81.75" customHeight="1" x14ac:dyDescent="0.25">
      <c r="A52" s="4" t="s">
        <v>82</v>
      </c>
      <c r="B52" s="8" t="s">
        <v>80</v>
      </c>
      <c r="C52" s="49">
        <v>149766.39999999999</v>
      </c>
      <c r="D52" s="32">
        <v>206700</v>
      </c>
      <c r="E52" s="32">
        <v>149766.39999999999</v>
      </c>
      <c r="F52" s="12">
        <f t="shared" si="8"/>
        <v>72.455926463473631</v>
      </c>
    </row>
    <row r="53" spans="1:6" ht="40.5" customHeight="1" x14ac:dyDescent="0.25">
      <c r="A53" s="4" t="s">
        <v>84</v>
      </c>
      <c r="B53" s="27" t="s">
        <v>83</v>
      </c>
      <c r="C53" s="50">
        <f>C54+C55</f>
        <v>0</v>
      </c>
      <c r="D53" s="30">
        <f>D54+D55</f>
        <v>700000</v>
      </c>
      <c r="E53" s="30">
        <f>E54+E55</f>
        <v>0</v>
      </c>
      <c r="F53" s="12">
        <f>E53*100/D53</f>
        <v>0</v>
      </c>
    </row>
    <row r="54" spans="1:6" ht="90" customHeight="1" x14ac:dyDescent="0.25">
      <c r="A54" s="19" t="s">
        <v>87</v>
      </c>
      <c r="B54" s="28" t="s">
        <v>85</v>
      </c>
      <c r="C54" s="49">
        <v>0</v>
      </c>
      <c r="D54" s="32">
        <v>700000</v>
      </c>
      <c r="E54" s="32">
        <v>0</v>
      </c>
      <c r="F54" s="12">
        <f t="shared" ref="F54:F64" si="9">E54/D54*100</f>
        <v>0</v>
      </c>
    </row>
    <row r="55" spans="1:6" ht="94.5" hidden="1" customHeight="1" x14ac:dyDescent="0.25">
      <c r="A55" s="19" t="s">
        <v>88</v>
      </c>
      <c r="B55" s="28" t="s">
        <v>86</v>
      </c>
      <c r="C55" s="49">
        <v>0</v>
      </c>
      <c r="D55" s="32">
        <v>0</v>
      </c>
      <c r="E55" s="32">
        <v>0</v>
      </c>
      <c r="F55" s="12" t="e">
        <f t="shared" si="9"/>
        <v>#DIV/0!</v>
      </c>
    </row>
    <row r="56" spans="1:6" ht="36.75" customHeight="1" x14ac:dyDescent="0.25">
      <c r="A56" s="19" t="s">
        <v>93</v>
      </c>
      <c r="B56" s="27" t="s">
        <v>92</v>
      </c>
      <c r="C56" s="50">
        <f>C57</f>
        <v>10364.73</v>
      </c>
      <c r="D56" s="30">
        <f>D57</f>
        <v>20000</v>
      </c>
      <c r="E56" s="30">
        <f>E57</f>
        <v>4132.78</v>
      </c>
      <c r="F56" s="12">
        <f t="shared" si="9"/>
        <v>20.663899999999998</v>
      </c>
    </row>
    <row r="57" spans="1:6" ht="32.25" customHeight="1" x14ac:dyDescent="0.25">
      <c r="A57" s="19" t="s">
        <v>95</v>
      </c>
      <c r="B57" s="28" t="s">
        <v>94</v>
      </c>
      <c r="C57" s="49">
        <v>10364.73</v>
      </c>
      <c r="D57" s="32">
        <v>20000</v>
      </c>
      <c r="E57" s="32">
        <v>4132.78</v>
      </c>
      <c r="F57" s="12">
        <f t="shared" si="9"/>
        <v>20.663899999999998</v>
      </c>
    </row>
    <row r="58" spans="1:6" ht="28.5" customHeight="1" x14ac:dyDescent="0.25">
      <c r="A58" s="19" t="s">
        <v>97</v>
      </c>
      <c r="B58" s="27" t="s">
        <v>96</v>
      </c>
      <c r="C58" s="50">
        <f t="shared" ref="C58" si="10">C59+C60+C61</f>
        <v>167415.43</v>
      </c>
      <c r="D58" s="41">
        <f t="shared" ref="D58" si="11">D59+D60+D61</f>
        <v>1050000</v>
      </c>
      <c r="E58" s="41">
        <f>E59+E60+E61</f>
        <v>92800.35</v>
      </c>
      <c r="F58" s="12">
        <f t="shared" si="9"/>
        <v>8.8381285714285713</v>
      </c>
    </row>
    <row r="59" spans="1:6" ht="78.75" customHeight="1" x14ac:dyDescent="0.25">
      <c r="A59" s="19" t="s">
        <v>50</v>
      </c>
      <c r="B59" s="28" t="s">
        <v>51</v>
      </c>
      <c r="C59" s="49">
        <v>0</v>
      </c>
      <c r="D59" s="32">
        <v>0</v>
      </c>
      <c r="E59" s="32">
        <v>10171.07</v>
      </c>
      <c r="F59" s="12" t="e">
        <f t="shared" si="9"/>
        <v>#DIV/0!</v>
      </c>
    </row>
    <row r="60" spans="1:6" ht="93.75" customHeight="1" x14ac:dyDescent="0.25">
      <c r="A60" s="24" t="s">
        <v>107</v>
      </c>
      <c r="B60" s="28" t="s">
        <v>108</v>
      </c>
      <c r="C60" s="49">
        <v>25856</v>
      </c>
      <c r="D60" s="33">
        <v>800000</v>
      </c>
      <c r="E60" s="33">
        <v>0</v>
      </c>
      <c r="F60" s="12">
        <f t="shared" si="9"/>
        <v>0</v>
      </c>
    </row>
    <row r="61" spans="1:6" ht="121.5" customHeight="1" x14ac:dyDescent="0.25">
      <c r="A61" s="42" t="s">
        <v>116</v>
      </c>
      <c r="B61" s="28" t="s">
        <v>115</v>
      </c>
      <c r="C61" s="49">
        <v>141559.43</v>
      </c>
      <c r="D61" s="40">
        <v>250000</v>
      </c>
      <c r="E61" s="40">
        <v>82629.279999999999</v>
      </c>
      <c r="F61" s="12">
        <f t="shared" si="9"/>
        <v>33.051712000000002</v>
      </c>
    </row>
    <row r="62" spans="1:6" ht="54.75" customHeight="1" x14ac:dyDescent="0.25">
      <c r="A62" s="46" t="s">
        <v>128</v>
      </c>
      <c r="B62" s="27" t="s">
        <v>124</v>
      </c>
      <c r="C62" s="50">
        <f>C63+C64</f>
        <v>0</v>
      </c>
      <c r="D62" s="52">
        <f t="shared" ref="D62:E62" si="12">D63+D64</f>
        <v>308000</v>
      </c>
      <c r="E62" s="52">
        <f t="shared" si="12"/>
        <v>246349.48</v>
      </c>
      <c r="F62" s="11">
        <f t="shared" si="9"/>
        <v>79.983597402597411</v>
      </c>
    </row>
    <row r="63" spans="1:6" ht="39" customHeight="1" x14ac:dyDescent="0.25">
      <c r="A63" s="45" t="s">
        <v>129</v>
      </c>
      <c r="B63" s="28" t="s">
        <v>125</v>
      </c>
      <c r="C63" s="49">
        <v>0</v>
      </c>
      <c r="D63" s="49">
        <v>308000</v>
      </c>
      <c r="E63" s="49">
        <v>208000</v>
      </c>
      <c r="F63" s="12">
        <f t="shared" si="9"/>
        <v>67.532467532467535</v>
      </c>
    </row>
    <row r="64" spans="1:6" ht="39" customHeight="1" x14ac:dyDescent="0.25">
      <c r="A64" s="59" t="s">
        <v>146</v>
      </c>
      <c r="B64" s="28" t="s">
        <v>147</v>
      </c>
      <c r="C64" s="51">
        <v>0</v>
      </c>
      <c r="D64" s="51">
        <v>0</v>
      </c>
      <c r="E64" s="51">
        <v>38349.480000000003</v>
      </c>
      <c r="F64" s="12" t="e">
        <f t="shared" si="9"/>
        <v>#DIV/0!</v>
      </c>
    </row>
    <row r="65" spans="1:6" x14ac:dyDescent="0.25">
      <c r="A65" s="5" t="s">
        <v>52</v>
      </c>
      <c r="B65" s="6" t="s">
        <v>53</v>
      </c>
      <c r="C65" s="50">
        <f>C66+C85+C87+C89</f>
        <v>37215375</v>
      </c>
      <c r="D65" s="50">
        <f t="shared" ref="D65:E65" si="13">D66+D85+D87+D89</f>
        <v>19266207.859999999</v>
      </c>
      <c r="E65" s="50">
        <f t="shared" si="13"/>
        <v>18242850</v>
      </c>
      <c r="F65" s="7">
        <f t="shared" si="8"/>
        <v>94.688327524355898</v>
      </c>
    </row>
    <row r="66" spans="1:6" ht="31.5" x14ac:dyDescent="0.25">
      <c r="A66" s="5" t="s">
        <v>54</v>
      </c>
      <c r="B66" s="6" t="s">
        <v>55</v>
      </c>
      <c r="C66" s="50">
        <f>C67+C71+C76+C83</f>
        <v>37363875</v>
      </c>
      <c r="D66" s="37">
        <f>D67+D71+D76+D83</f>
        <v>19266207.859999999</v>
      </c>
      <c r="E66" s="37">
        <f>E67+E71+E76+E83</f>
        <v>18915557.859999999</v>
      </c>
      <c r="F66" s="7">
        <f t="shared" ref="F66:F67" si="14">E66*100/D66</f>
        <v>98.179973959857406</v>
      </c>
    </row>
    <row r="67" spans="1:6" x14ac:dyDescent="0.25">
      <c r="A67" s="5" t="s">
        <v>56</v>
      </c>
      <c r="B67" s="6" t="s">
        <v>57</v>
      </c>
      <c r="C67" s="50">
        <f>C68+C70</f>
        <v>1004550</v>
      </c>
      <c r="D67" s="52">
        <f t="shared" ref="D67:E67" si="15">D68+D70</f>
        <v>1461500</v>
      </c>
      <c r="E67" s="52">
        <f t="shared" si="15"/>
        <v>1229050</v>
      </c>
      <c r="F67" s="7">
        <f t="shared" si="14"/>
        <v>84.095107765993845</v>
      </c>
    </row>
    <row r="68" spans="1:6" x14ac:dyDescent="0.25">
      <c r="A68" s="4" t="s">
        <v>58</v>
      </c>
      <c r="B68" s="8" t="s">
        <v>59</v>
      </c>
      <c r="C68" s="49">
        <f t="shared" ref="C68:E68" si="16">C69</f>
        <v>692550</v>
      </c>
      <c r="D68" s="40">
        <f t="shared" si="16"/>
        <v>929500</v>
      </c>
      <c r="E68" s="40">
        <f t="shared" si="16"/>
        <v>697050</v>
      </c>
      <c r="F68" s="9">
        <f>E68*100/D68</f>
        <v>74.991931145777301</v>
      </c>
    </row>
    <row r="69" spans="1:6" x14ac:dyDescent="0.25">
      <c r="A69" s="4" t="s">
        <v>60</v>
      </c>
      <c r="B69" s="8" t="s">
        <v>61</v>
      </c>
      <c r="C69" s="49">
        <v>692550</v>
      </c>
      <c r="D69" s="32">
        <v>929500</v>
      </c>
      <c r="E69" s="32">
        <v>697050</v>
      </c>
      <c r="F69" s="9">
        <f t="shared" ref="F69:F75" si="17">E69*100/D69</f>
        <v>74.991931145777301</v>
      </c>
    </row>
    <row r="70" spans="1:6" x14ac:dyDescent="0.25">
      <c r="A70" s="53" t="s">
        <v>140</v>
      </c>
      <c r="B70" s="54" t="s">
        <v>141</v>
      </c>
      <c r="C70" s="51">
        <v>312000</v>
      </c>
      <c r="D70" s="51">
        <v>532000</v>
      </c>
      <c r="E70" s="51">
        <v>532000</v>
      </c>
      <c r="F70" s="55">
        <f t="shared" si="17"/>
        <v>100</v>
      </c>
    </row>
    <row r="71" spans="1:6" ht="31.5" x14ac:dyDescent="0.25">
      <c r="A71" s="17" t="s">
        <v>75</v>
      </c>
      <c r="B71" s="18" t="s">
        <v>76</v>
      </c>
      <c r="C71" s="50">
        <f t="shared" ref="C71" si="18">SUM(C72:C75)</f>
        <v>36072400</v>
      </c>
      <c r="D71" s="56">
        <f t="shared" ref="D71:E71" si="19">SUM(D72:D75)</f>
        <v>17349707.859999999</v>
      </c>
      <c r="E71" s="41">
        <f t="shared" si="19"/>
        <v>17349707.859999999</v>
      </c>
      <c r="F71" s="15">
        <f t="shared" si="17"/>
        <v>100</v>
      </c>
    </row>
    <row r="72" spans="1:6" ht="31.5" x14ac:dyDescent="0.25">
      <c r="A72" s="4" t="s">
        <v>90</v>
      </c>
      <c r="B72" s="8" t="s">
        <v>89</v>
      </c>
      <c r="C72" s="49">
        <v>0</v>
      </c>
      <c r="D72" s="57">
        <v>0</v>
      </c>
      <c r="E72" s="32">
        <v>0</v>
      </c>
      <c r="F72" s="9" t="e">
        <f t="shared" si="17"/>
        <v>#DIV/0!</v>
      </c>
    </row>
    <row r="73" spans="1:6" x14ac:dyDescent="0.25">
      <c r="A73" s="4" t="s">
        <v>74</v>
      </c>
      <c r="B73" s="8" t="s">
        <v>77</v>
      </c>
      <c r="C73" s="49">
        <v>10712400</v>
      </c>
      <c r="D73" s="32">
        <v>15649707.859999999</v>
      </c>
      <c r="E73" s="32">
        <v>15649707.859999999</v>
      </c>
      <c r="F73" s="9">
        <f t="shared" si="17"/>
        <v>100</v>
      </c>
    </row>
    <row r="74" spans="1:6" ht="41.25" customHeight="1" x14ac:dyDescent="0.25">
      <c r="A74" s="34" t="s">
        <v>109</v>
      </c>
      <c r="B74" s="35" t="s">
        <v>110</v>
      </c>
      <c r="C74" s="49">
        <v>0</v>
      </c>
      <c r="D74" s="36">
        <v>0</v>
      </c>
      <c r="E74" s="36">
        <v>0</v>
      </c>
      <c r="F74" s="38" t="e">
        <f t="shared" si="17"/>
        <v>#DIV/0!</v>
      </c>
    </row>
    <row r="75" spans="1:6" ht="56.25" customHeight="1" x14ac:dyDescent="0.25">
      <c r="A75" s="42" t="s">
        <v>118</v>
      </c>
      <c r="B75" s="43" t="s">
        <v>117</v>
      </c>
      <c r="C75" s="49">
        <v>25360000</v>
      </c>
      <c r="D75" s="40">
        <v>1700000</v>
      </c>
      <c r="E75" s="40">
        <v>1700000</v>
      </c>
      <c r="F75" s="44">
        <f t="shared" si="17"/>
        <v>100</v>
      </c>
    </row>
    <row r="76" spans="1:6" x14ac:dyDescent="0.25">
      <c r="A76" s="77" t="s">
        <v>63</v>
      </c>
      <c r="B76" s="68" t="s">
        <v>62</v>
      </c>
      <c r="C76" s="61">
        <f>C79+C81</f>
        <v>286925</v>
      </c>
      <c r="D76" s="61">
        <f>D79+D81</f>
        <v>455000</v>
      </c>
      <c r="E76" s="61">
        <f>E79+E81</f>
        <v>336800</v>
      </c>
      <c r="F76" s="69">
        <f>E76*100/D76</f>
        <v>74.021978021978029</v>
      </c>
    </row>
    <row r="77" spans="1:6" x14ac:dyDescent="0.25">
      <c r="A77" s="78"/>
      <c r="B77" s="68"/>
      <c r="C77" s="61"/>
      <c r="D77" s="61"/>
      <c r="E77" s="61"/>
      <c r="F77" s="69"/>
    </row>
    <row r="78" spans="1:6" x14ac:dyDescent="0.25">
      <c r="A78" s="79"/>
      <c r="B78" s="68"/>
      <c r="C78" s="61"/>
      <c r="D78" s="61"/>
      <c r="E78" s="61"/>
      <c r="F78" s="69"/>
    </row>
    <row r="79" spans="1:6" x14ac:dyDescent="0.25">
      <c r="A79" s="62" t="s">
        <v>64</v>
      </c>
      <c r="B79" s="63" t="s">
        <v>65</v>
      </c>
      <c r="C79" s="60">
        <v>21500</v>
      </c>
      <c r="D79" s="60">
        <v>33000</v>
      </c>
      <c r="E79" s="60">
        <v>22250</v>
      </c>
      <c r="F79" s="64">
        <f>E79*100/D79</f>
        <v>67.424242424242422</v>
      </c>
    </row>
    <row r="80" spans="1:6" x14ac:dyDescent="0.25">
      <c r="A80" s="62"/>
      <c r="B80" s="63"/>
      <c r="C80" s="60"/>
      <c r="D80" s="60"/>
      <c r="E80" s="60"/>
      <c r="F80" s="64"/>
    </row>
    <row r="81" spans="1:6" x14ac:dyDescent="0.25">
      <c r="A81" s="62" t="s">
        <v>66</v>
      </c>
      <c r="B81" s="63" t="s">
        <v>67</v>
      </c>
      <c r="C81" s="60">
        <v>265425</v>
      </c>
      <c r="D81" s="60">
        <v>422000</v>
      </c>
      <c r="E81" s="60">
        <v>314550</v>
      </c>
      <c r="F81" s="64">
        <f>E81*100/D81</f>
        <v>74.537914691943129</v>
      </c>
    </row>
    <row r="82" spans="1:6" ht="12" customHeight="1" x14ac:dyDescent="0.25">
      <c r="A82" s="62"/>
      <c r="B82" s="63"/>
      <c r="C82" s="60"/>
      <c r="D82" s="60"/>
      <c r="E82" s="60"/>
      <c r="F82" s="64"/>
    </row>
    <row r="83" spans="1:6" ht="27.75" hidden="1" customHeight="1" x14ac:dyDescent="0.25">
      <c r="A83" s="19" t="s">
        <v>99</v>
      </c>
      <c r="B83" s="20" t="s">
        <v>98</v>
      </c>
      <c r="C83" s="50">
        <f>C84</f>
        <v>0</v>
      </c>
      <c r="D83" s="30">
        <f>D84</f>
        <v>0</v>
      </c>
      <c r="E83" s="30">
        <f>E84</f>
        <v>0</v>
      </c>
      <c r="F83" s="21" t="e">
        <f>E83/D83*100</f>
        <v>#DIV/0!</v>
      </c>
    </row>
    <row r="84" spans="1:6" ht="31.5" hidden="1" customHeight="1" x14ac:dyDescent="0.25">
      <c r="A84" s="19" t="s">
        <v>101</v>
      </c>
      <c r="B84" s="22" t="s">
        <v>100</v>
      </c>
      <c r="C84" s="49">
        <v>0</v>
      </c>
      <c r="D84" s="32">
        <v>0</v>
      </c>
      <c r="E84" s="32">
        <v>0</v>
      </c>
      <c r="F84" s="23" t="e">
        <f>E84/D84*100</f>
        <v>#DIV/0!</v>
      </c>
    </row>
    <row r="85" spans="1:6" ht="78.75" hidden="1" customHeight="1" x14ac:dyDescent="0.25">
      <c r="A85" s="24" t="s">
        <v>102</v>
      </c>
      <c r="B85" s="26" t="s">
        <v>103</v>
      </c>
      <c r="C85" s="50">
        <f t="shared" ref="C85:F87" si="20">C86</f>
        <v>0</v>
      </c>
      <c r="D85" s="31">
        <f t="shared" si="20"/>
        <v>0</v>
      </c>
      <c r="E85" s="31">
        <f t="shared" si="20"/>
        <v>0</v>
      </c>
      <c r="F85" s="31">
        <f t="shared" si="20"/>
        <v>80.898180078606416</v>
      </c>
    </row>
    <row r="86" spans="1:6" ht="63" hidden="1" customHeight="1" x14ac:dyDescent="0.25">
      <c r="A86" s="24" t="s">
        <v>104</v>
      </c>
      <c r="B86" s="25" t="s">
        <v>105</v>
      </c>
      <c r="C86" s="49">
        <v>0</v>
      </c>
      <c r="D86" s="33">
        <v>0</v>
      </c>
      <c r="E86" s="33">
        <v>0</v>
      </c>
      <c r="F86" s="37">
        <f t="shared" si="20"/>
        <v>80.898180078606416</v>
      </c>
    </row>
    <row r="87" spans="1:6" ht="18.75" x14ac:dyDescent="0.25">
      <c r="A87" s="34" t="s">
        <v>112</v>
      </c>
      <c r="B87" s="39" t="s">
        <v>111</v>
      </c>
      <c r="C87" s="50">
        <f t="shared" ref="C87:E87" si="21">C88</f>
        <v>-148500</v>
      </c>
      <c r="D87" s="37">
        <f t="shared" si="21"/>
        <v>0</v>
      </c>
      <c r="E87" s="37">
        <f t="shared" si="21"/>
        <v>0</v>
      </c>
      <c r="F87" s="37">
        <f t="shared" si="20"/>
        <v>80.898180078606416</v>
      </c>
    </row>
    <row r="88" spans="1:6" ht="42.75" customHeight="1" x14ac:dyDescent="0.25">
      <c r="A88" s="34" t="s">
        <v>113</v>
      </c>
      <c r="B88" s="35" t="s">
        <v>114</v>
      </c>
      <c r="C88" s="49">
        <v>-148500</v>
      </c>
      <c r="D88" s="36">
        <v>0</v>
      </c>
      <c r="E88" s="36">
        <v>0</v>
      </c>
      <c r="F88" s="37">
        <f>F91</f>
        <v>80.898180078606416</v>
      </c>
    </row>
    <row r="89" spans="1:6" ht="42.75" customHeight="1" x14ac:dyDescent="0.25">
      <c r="A89" s="46" t="s">
        <v>127</v>
      </c>
      <c r="B89" s="47" t="s">
        <v>126</v>
      </c>
      <c r="C89" s="50">
        <f>C90</f>
        <v>0</v>
      </c>
      <c r="D89" s="50">
        <f t="shared" ref="D89:E89" si="22">D90</f>
        <v>0</v>
      </c>
      <c r="E89" s="50">
        <f t="shared" si="22"/>
        <v>-672707.86</v>
      </c>
      <c r="F89" s="50">
        <f t="shared" ref="F89:F90" si="23">F92</f>
        <v>0</v>
      </c>
    </row>
    <row r="90" spans="1:6" ht="42.75" customHeight="1" x14ac:dyDescent="0.25">
      <c r="A90" s="45" t="s">
        <v>131</v>
      </c>
      <c r="B90" s="48" t="s">
        <v>130</v>
      </c>
      <c r="C90" s="49">
        <v>0</v>
      </c>
      <c r="D90" s="49">
        <v>0</v>
      </c>
      <c r="E90" s="49">
        <v>-672707.86</v>
      </c>
      <c r="F90" s="50">
        <f t="shared" si="23"/>
        <v>0</v>
      </c>
    </row>
    <row r="91" spans="1:6" x14ac:dyDescent="0.25">
      <c r="A91" s="5" t="s">
        <v>68</v>
      </c>
      <c r="B91" s="6"/>
      <c r="C91" s="50">
        <f>C12+C65</f>
        <v>43400239.009999998</v>
      </c>
      <c r="D91" s="30">
        <f>D12+D65</f>
        <v>31222707.859999999</v>
      </c>
      <c r="E91" s="30">
        <f>E12+E65</f>
        <v>25258602.43</v>
      </c>
      <c r="F91" s="7">
        <f>E91*100/D91</f>
        <v>80.898180078606416</v>
      </c>
    </row>
    <row r="92" spans="1:6" x14ac:dyDescent="0.25">
      <c r="A92" s="13"/>
      <c r="E92" s="29"/>
    </row>
    <row r="93" spans="1:6" x14ac:dyDescent="0.25">
      <c r="A93" s="13"/>
      <c r="E93" s="29"/>
    </row>
    <row r="94" spans="1:6" x14ac:dyDescent="0.25">
      <c r="A94" s="13"/>
      <c r="E94" s="29"/>
    </row>
    <row r="95" spans="1:6" x14ac:dyDescent="0.25">
      <c r="A95" s="13"/>
      <c r="E95" s="29"/>
    </row>
    <row r="96" spans="1:6" x14ac:dyDescent="0.25">
      <c r="A96" s="13"/>
    </row>
    <row r="97" spans="1:1" x14ac:dyDescent="0.25">
      <c r="A97" s="13"/>
    </row>
    <row r="98" spans="1:1" x14ac:dyDescent="0.25">
      <c r="A98" s="13"/>
    </row>
    <row r="99" spans="1:1" x14ac:dyDescent="0.25">
      <c r="A99" s="13"/>
    </row>
    <row r="100" spans="1:1" x14ac:dyDescent="0.25">
      <c r="A100" s="13"/>
    </row>
    <row r="101" spans="1:1" x14ac:dyDescent="0.25">
      <c r="A101" s="13"/>
    </row>
    <row r="102" spans="1:1" x14ac:dyDescent="0.25">
      <c r="A102" s="13"/>
    </row>
    <row r="103" spans="1:1" x14ac:dyDescent="0.25">
      <c r="A103" s="13"/>
    </row>
    <row r="104" spans="1:1" x14ac:dyDescent="0.25">
      <c r="A104" s="13"/>
    </row>
    <row r="105" spans="1:1" x14ac:dyDescent="0.25">
      <c r="A105" s="13"/>
    </row>
    <row r="106" spans="1:1" x14ac:dyDescent="0.25">
      <c r="A106" s="13"/>
    </row>
    <row r="107" spans="1:1" x14ac:dyDescent="0.25">
      <c r="A107" s="13"/>
    </row>
    <row r="108" spans="1:1" x14ac:dyDescent="0.25">
      <c r="A108" s="13"/>
    </row>
    <row r="109" spans="1:1" x14ac:dyDescent="0.25">
      <c r="A109" s="13"/>
    </row>
    <row r="110" spans="1:1" x14ac:dyDescent="0.25">
      <c r="A110" s="13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</sheetData>
  <mergeCells count="58">
    <mergeCell ref="A76:A78"/>
    <mergeCell ref="B2:F2"/>
    <mergeCell ref="B3:F3"/>
    <mergeCell ref="B4:F4"/>
    <mergeCell ref="B5:F5"/>
    <mergeCell ref="A10:A11"/>
    <mergeCell ref="B10:B11"/>
    <mergeCell ref="D10:E10"/>
    <mergeCell ref="A15:A16"/>
    <mergeCell ref="B15:B16"/>
    <mergeCell ref="F15:F16"/>
    <mergeCell ref="A22:A23"/>
    <mergeCell ref="B22:B23"/>
    <mergeCell ref="F22:F23"/>
    <mergeCell ref="C22:C23"/>
    <mergeCell ref="E15:E16"/>
    <mergeCell ref="E22:E23"/>
    <mergeCell ref="D15:D16"/>
    <mergeCell ref="D22:D23"/>
    <mergeCell ref="A32:A34"/>
    <mergeCell ref="B32:B34"/>
    <mergeCell ref="F32:F34"/>
    <mergeCell ref="A43:A44"/>
    <mergeCell ref="B43:B44"/>
    <mergeCell ref="F43:F44"/>
    <mergeCell ref="C32:C34"/>
    <mergeCell ref="C43:C44"/>
    <mergeCell ref="E32:E34"/>
    <mergeCell ref="E43:E44"/>
    <mergeCell ref="D32:D34"/>
    <mergeCell ref="D43:D44"/>
    <mergeCell ref="A81:A82"/>
    <mergeCell ref="B81:B82"/>
    <mergeCell ref="F81:F82"/>
    <mergeCell ref="A7:F8"/>
    <mergeCell ref="F10:F11"/>
    <mergeCell ref="C10:C11"/>
    <mergeCell ref="C15:C16"/>
    <mergeCell ref="A46:A47"/>
    <mergeCell ref="B46:B47"/>
    <mergeCell ref="F46:F47"/>
    <mergeCell ref="B76:B78"/>
    <mergeCell ref="F76:F78"/>
    <mergeCell ref="A79:A80"/>
    <mergeCell ref="B79:B80"/>
    <mergeCell ref="F79:F80"/>
    <mergeCell ref="C46:C47"/>
    <mergeCell ref="E46:E47"/>
    <mergeCell ref="E76:E78"/>
    <mergeCell ref="E79:E80"/>
    <mergeCell ref="E81:E82"/>
    <mergeCell ref="C79:C80"/>
    <mergeCell ref="C81:C82"/>
    <mergeCell ref="D76:D78"/>
    <mergeCell ref="D79:D80"/>
    <mergeCell ref="D81:D82"/>
    <mergeCell ref="C76:C78"/>
    <mergeCell ref="D46:D47"/>
  </mergeCells>
  <pageMargins left="0.31496062992125984" right="0.31496062992125984" top="0.74803149606299213" bottom="0.74803149606299213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Доходы.№2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karis</dc:creator>
  <cp:lastModifiedBy>User</cp:lastModifiedBy>
  <cp:lastPrinted>2026-02-07T17:09:57Z</cp:lastPrinted>
  <dcterms:created xsi:type="dcterms:W3CDTF">2015-06-05T18:17:20Z</dcterms:created>
  <dcterms:modified xsi:type="dcterms:W3CDTF">2026-02-07T17:09:59Z</dcterms:modified>
</cp:coreProperties>
</file>