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1 полуг. 2025 г." sheetId="1" r:id="rId1"/>
  </sheets>
  <calcPr calcId="145621"/>
</workbook>
</file>

<file path=xl/calcChain.xml><?xml version="1.0" encoding="utf-8"?>
<calcChain xmlns="http://schemas.openxmlformats.org/spreadsheetml/2006/main">
  <c r="E103" i="1" l="1"/>
  <c r="D103" i="1"/>
  <c r="C103" i="1"/>
  <c r="C113" i="1"/>
  <c r="D113" i="1"/>
  <c r="E113" i="1"/>
  <c r="E138" i="1"/>
  <c r="D138" i="1"/>
  <c r="C138" i="1"/>
  <c r="E137" i="1"/>
  <c r="E146" i="1"/>
  <c r="D146" i="1"/>
  <c r="C146" i="1"/>
  <c r="J114" i="1"/>
  <c r="I114" i="1"/>
  <c r="H114" i="1"/>
  <c r="D114" i="1"/>
  <c r="C114" i="1"/>
  <c r="E114" i="1"/>
  <c r="I104" i="1"/>
  <c r="H104" i="1"/>
  <c r="G104" i="1"/>
  <c r="I105" i="1"/>
  <c r="H105" i="1"/>
  <c r="G105" i="1"/>
  <c r="G112" i="1"/>
  <c r="G111" i="1"/>
  <c r="G110" i="1"/>
  <c r="G109" i="1"/>
  <c r="G108" i="1"/>
  <c r="G107" i="1"/>
  <c r="G106" i="1"/>
  <c r="F112" i="1"/>
  <c r="F111" i="1"/>
  <c r="F110" i="1"/>
  <c r="F109" i="1"/>
  <c r="F108" i="1"/>
  <c r="F107" i="1"/>
  <c r="F106" i="1"/>
  <c r="F105" i="1"/>
  <c r="E105" i="1"/>
  <c r="D105" i="1"/>
  <c r="C105" i="1"/>
  <c r="E106" i="1"/>
  <c r="C106" i="1"/>
  <c r="J14" i="1"/>
  <c r="H146" i="1"/>
  <c r="N39" i="1" l="1"/>
  <c r="N40" i="1"/>
  <c r="N145" i="1"/>
  <c r="N172" i="1"/>
  <c r="N171" i="1"/>
  <c r="J126" i="1"/>
  <c r="N130" i="1"/>
  <c r="F131" i="1"/>
  <c r="F130" i="1"/>
  <c r="K19" i="1" l="1"/>
  <c r="H163" i="1" l="1"/>
  <c r="L172" i="1"/>
  <c r="I11" i="1" l="1"/>
  <c r="L11" i="1" l="1"/>
  <c r="K11" i="1"/>
  <c r="E126" i="1" l="1"/>
  <c r="F126" i="1" s="1"/>
  <c r="N131" i="1"/>
  <c r="M131" i="1"/>
  <c r="L131" i="1"/>
  <c r="K131" i="1"/>
  <c r="G131" i="1"/>
  <c r="I168" i="1" l="1"/>
  <c r="H168" i="1"/>
  <c r="F176" i="1" l="1"/>
  <c r="F175" i="1"/>
  <c r="F174" i="1"/>
  <c r="F173" i="1"/>
  <c r="F172" i="1"/>
  <c r="F171" i="1"/>
  <c r="F170" i="1"/>
  <c r="F169" i="1"/>
  <c r="F167" i="1"/>
  <c r="F166" i="1"/>
  <c r="F164" i="1"/>
  <c r="F162" i="1"/>
  <c r="F161" i="1"/>
  <c r="F160" i="1"/>
  <c r="F158" i="1"/>
  <c r="F157" i="1"/>
  <c r="F156" i="1"/>
  <c r="F155" i="1"/>
  <c r="F154" i="1"/>
  <c r="F153" i="1"/>
  <c r="F152" i="1"/>
  <c r="F151" i="1"/>
  <c r="F150" i="1"/>
  <c r="F149" i="1"/>
  <c r="F147" i="1"/>
  <c r="F145" i="1"/>
  <c r="F144" i="1"/>
  <c r="F143" i="1"/>
  <c r="F142" i="1"/>
  <c r="F141" i="1"/>
  <c r="K176" i="1"/>
  <c r="K175" i="1"/>
  <c r="K174" i="1"/>
  <c r="K173" i="1"/>
  <c r="K172" i="1"/>
  <c r="K171" i="1"/>
  <c r="K170" i="1"/>
  <c r="K169" i="1"/>
  <c r="K167" i="1"/>
  <c r="K166" i="1"/>
  <c r="K164" i="1"/>
  <c r="K162" i="1"/>
  <c r="K161" i="1"/>
  <c r="K160" i="1"/>
  <c r="K157" i="1"/>
  <c r="K156" i="1"/>
  <c r="K155" i="1"/>
  <c r="K154" i="1"/>
  <c r="K153" i="1"/>
  <c r="K152" i="1"/>
  <c r="K151" i="1"/>
  <c r="K150" i="1"/>
  <c r="K149" i="1"/>
  <c r="K147" i="1"/>
  <c r="K145" i="1"/>
  <c r="K144" i="1"/>
  <c r="K143" i="1"/>
  <c r="K142" i="1"/>
  <c r="K141" i="1"/>
  <c r="K136" i="1"/>
  <c r="K135" i="1"/>
  <c r="K134" i="1"/>
  <c r="K133" i="1"/>
  <c r="K130" i="1"/>
  <c r="K129" i="1"/>
  <c r="K128" i="1"/>
  <c r="K127" i="1"/>
  <c r="K125" i="1"/>
  <c r="K124" i="1"/>
  <c r="K123" i="1"/>
  <c r="K119" i="1"/>
  <c r="K118" i="1"/>
  <c r="K117" i="1"/>
  <c r="K115" i="1"/>
  <c r="K114" i="1"/>
  <c r="K113" i="1"/>
  <c r="K112" i="1"/>
  <c r="K111" i="1"/>
  <c r="K110" i="1"/>
  <c r="K109" i="1"/>
  <c r="K108" i="1"/>
  <c r="K102" i="1"/>
  <c r="K101" i="1"/>
  <c r="K100" i="1"/>
  <c r="K99" i="1"/>
  <c r="K95" i="1"/>
  <c r="K94" i="1"/>
  <c r="K91" i="1"/>
  <c r="K90" i="1"/>
  <c r="K89" i="1"/>
  <c r="K88" i="1"/>
  <c r="K87" i="1"/>
  <c r="K84" i="1"/>
  <c r="K83" i="1"/>
  <c r="K82" i="1"/>
  <c r="K81" i="1"/>
  <c r="K80" i="1"/>
  <c r="K76" i="1"/>
  <c r="K75" i="1"/>
  <c r="K74" i="1"/>
  <c r="K73" i="1"/>
  <c r="K71" i="1"/>
  <c r="K70" i="1"/>
  <c r="K69" i="1"/>
  <c r="K68" i="1"/>
  <c r="K65" i="1"/>
  <c r="K64" i="1"/>
  <c r="K63" i="1"/>
  <c r="K62" i="1"/>
  <c r="K58" i="1"/>
  <c r="K57" i="1"/>
  <c r="K56" i="1"/>
  <c r="K55" i="1"/>
  <c r="K53" i="1"/>
  <c r="K52" i="1"/>
  <c r="K51" i="1"/>
  <c r="K50" i="1"/>
  <c r="K49" i="1"/>
  <c r="K46" i="1"/>
  <c r="K45" i="1"/>
  <c r="K44" i="1"/>
  <c r="K43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5" i="1"/>
  <c r="K24" i="1"/>
  <c r="K23" i="1"/>
  <c r="K22" i="1"/>
  <c r="K20" i="1"/>
  <c r="K18" i="1"/>
  <c r="K17" i="1"/>
  <c r="M175" i="1" l="1"/>
  <c r="M174" i="1"/>
  <c r="M173" i="1"/>
  <c r="M172" i="1"/>
  <c r="M171" i="1"/>
  <c r="M170" i="1"/>
  <c r="M169" i="1"/>
  <c r="M167" i="1"/>
  <c r="M166" i="1"/>
  <c r="M164" i="1"/>
  <c r="M162" i="1"/>
  <c r="M161" i="1"/>
  <c r="M160" i="1"/>
  <c r="M157" i="1"/>
  <c r="M156" i="1"/>
  <c r="M155" i="1"/>
  <c r="M154" i="1"/>
  <c r="M153" i="1"/>
  <c r="M152" i="1"/>
  <c r="M151" i="1"/>
  <c r="M150" i="1"/>
  <c r="M149" i="1"/>
  <c r="M147" i="1"/>
  <c r="M145" i="1"/>
  <c r="M144" i="1"/>
  <c r="M143" i="1"/>
  <c r="M142" i="1"/>
  <c r="M141" i="1"/>
  <c r="M136" i="1"/>
  <c r="M135" i="1"/>
  <c r="M134" i="1"/>
  <c r="M133" i="1"/>
  <c r="M130" i="1"/>
  <c r="M129" i="1"/>
  <c r="M128" i="1"/>
  <c r="M127" i="1"/>
  <c r="M125" i="1"/>
  <c r="M124" i="1"/>
  <c r="M123" i="1"/>
  <c r="M119" i="1"/>
  <c r="M118" i="1"/>
  <c r="M117" i="1"/>
  <c r="M115" i="1"/>
  <c r="M114" i="1"/>
  <c r="M113" i="1"/>
  <c r="M112" i="1"/>
  <c r="M111" i="1"/>
  <c r="M110" i="1"/>
  <c r="M109" i="1"/>
  <c r="M108" i="1"/>
  <c r="M102" i="1"/>
  <c r="M101" i="1"/>
  <c r="M100" i="1"/>
  <c r="M99" i="1"/>
  <c r="M95" i="1"/>
  <c r="M94" i="1"/>
  <c r="M91" i="1"/>
  <c r="M90" i="1"/>
  <c r="M89" i="1"/>
  <c r="M88" i="1"/>
  <c r="M87" i="1"/>
  <c r="M84" i="1"/>
  <c r="M83" i="1"/>
  <c r="M82" i="1"/>
  <c r="M81" i="1"/>
  <c r="M80" i="1"/>
  <c r="M76" i="1"/>
  <c r="M75" i="1"/>
  <c r="M74" i="1"/>
  <c r="M73" i="1"/>
  <c r="M71" i="1"/>
  <c r="M70" i="1"/>
  <c r="M69" i="1"/>
  <c r="M68" i="1"/>
  <c r="M65" i="1"/>
  <c r="M64" i="1"/>
  <c r="M63" i="1"/>
  <c r="M62" i="1"/>
  <c r="M58" i="1"/>
  <c r="M57" i="1"/>
  <c r="M56" i="1"/>
  <c r="M55" i="1"/>
  <c r="M53" i="1"/>
  <c r="M52" i="1"/>
  <c r="M51" i="1"/>
  <c r="M50" i="1"/>
  <c r="M49" i="1"/>
  <c r="M46" i="1"/>
  <c r="M45" i="1"/>
  <c r="M44" i="1"/>
  <c r="M43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5" i="1"/>
  <c r="M24" i="1"/>
  <c r="M23" i="1"/>
  <c r="M22" i="1"/>
  <c r="M20" i="1"/>
  <c r="M19" i="1"/>
  <c r="M18" i="1"/>
  <c r="M17" i="1"/>
  <c r="M16" i="1"/>
  <c r="E163" i="1" l="1"/>
  <c r="D163" i="1"/>
  <c r="C163" i="1"/>
  <c r="F163" i="1" l="1"/>
  <c r="H132" i="1"/>
  <c r="J163" i="1"/>
  <c r="I163" i="1"/>
  <c r="G158" i="1"/>
  <c r="G160" i="1"/>
  <c r="H158" i="1"/>
  <c r="H151" i="1"/>
  <c r="I79" i="1"/>
  <c r="K163" i="1" l="1"/>
  <c r="M163" i="1"/>
  <c r="N175" i="1"/>
  <c r="L175" i="1"/>
  <c r="G175" i="1"/>
  <c r="N174" i="1"/>
  <c r="L174" i="1"/>
  <c r="G174" i="1"/>
  <c r="N173" i="1"/>
  <c r="L173" i="1"/>
  <c r="G173" i="1"/>
  <c r="L171" i="1"/>
  <c r="N170" i="1"/>
  <c r="L170" i="1"/>
  <c r="G170" i="1"/>
  <c r="N169" i="1"/>
  <c r="L169" i="1"/>
  <c r="G169" i="1"/>
  <c r="J168" i="1"/>
  <c r="K168" i="1" s="1"/>
  <c r="E168" i="1"/>
  <c r="D168" i="1"/>
  <c r="C168" i="1"/>
  <c r="N167" i="1"/>
  <c r="L167" i="1"/>
  <c r="G167" i="1"/>
  <c r="N166" i="1"/>
  <c r="L166" i="1"/>
  <c r="G166" i="1"/>
  <c r="J165" i="1"/>
  <c r="I165" i="1"/>
  <c r="K165" i="1" s="1"/>
  <c r="H165" i="1"/>
  <c r="E165" i="1"/>
  <c r="D165" i="1"/>
  <c r="C165" i="1"/>
  <c r="N163" i="1"/>
  <c r="L163" i="1"/>
  <c r="G163" i="1"/>
  <c r="N162" i="1"/>
  <c r="L162" i="1"/>
  <c r="G162" i="1"/>
  <c r="N160" i="1"/>
  <c r="L160" i="1"/>
  <c r="J159" i="1"/>
  <c r="I159" i="1"/>
  <c r="I158" i="1" s="1"/>
  <c r="E159" i="1"/>
  <c r="C159" i="1"/>
  <c r="N157" i="1"/>
  <c r="L157" i="1"/>
  <c r="G157" i="1"/>
  <c r="N156" i="1"/>
  <c r="L156" i="1"/>
  <c r="G156" i="1"/>
  <c r="N155" i="1"/>
  <c r="L155" i="1"/>
  <c r="G155" i="1"/>
  <c r="N154" i="1"/>
  <c r="L154" i="1"/>
  <c r="G154" i="1"/>
  <c r="N152" i="1"/>
  <c r="L152" i="1"/>
  <c r="G152" i="1"/>
  <c r="N151" i="1"/>
  <c r="L151" i="1"/>
  <c r="G151" i="1"/>
  <c r="G150" i="1"/>
  <c r="N149" i="1"/>
  <c r="L149" i="1"/>
  <c r="G149" i="1"/>
  <c r="J148" i="1"/>
  <c r="I148" i="1"/>
  <c r="H148" i="1"/>
  <c r="E148" i="1"/>
  <c r="D148" i="1"/>
  <c r="C148" i="1"/>
  <c r="N144" i="1"/>
  <c r="L144" i="1"/>
  <c r="G144" i="1"/>
  <c r="N142" i="1"/>
  <c r="L142" i="1"/>
  <c r="G142" i="1"/>
  <c r="N141" i="1"/>
  <c r="G141" i="1"/>
  <c r="J140" i="1"/>
  <c r="I140" i="1"/>
  <c r="I139" i="1" s="1"/>
  <c r="H140" i="1"/>
  <c r="H139" i="1" s="1"/>
  <c r="E140" i="1"/>
  <c r="D140" i="1"/>
  <c r="C140" i="1"/>
  <c r="C139" i="1" s="1"/>
  <c r="N136" i="1"/>
  <c r="L136" i="1"/>
  <c r="G136" i="1"/>
  <c r="F136" i="1"/>
  <c r="N135" i="1"/>
  <c r="L135" i="1"/>
  <c r="G135" i="1"/>
  <c r="N134" i="1"/>
  <c r="L134" i="1"/>
  <c r="G134" i="1"/>
  <c r="N133" i="1"/>
  <c r="L133" i="1"/>
  <c r="G133" i="1"/>
  <c r="J132" i="1"/>
  <c r="K132" i="1" s="1"/>
  <c r="E132" i="1"/>
  <c r="L130" i="1"/>
  <c r="G130" i="1"/>
  <c r="N127" i="1"/>
  <c r="L127" i="1"/>
  <c r="G127" i="1"/>
  <c r="N126" i="1"/>
  <c r="I126" i="1"/>
  <c r="H126" i="1"/>
  <c r="D126" i="1"/>
  <c r="C126" i="1"/>
  <c r="N125" i="1"/>
  <c r="L125" i="1"/>
  <c r="G125" i="1"/>
  <c r="N124" i="1"/>
  <c r="L124" i="1"/>
  <c r="G124" i="1"/>
  <c r="F124" i="1"/>
  <c r="N123" i="1"/>
  <c r="L123" i="1"/>
  <c r="G123" i="1"/>
  <c r="J122" i="1"/>
  <c r="I122" i="1"/>
  <c r="I121" i="1" s="1"/>
  <c r="H122" i="1"/>
  <c r="H121" i="1" s="1"/>
  <c r="E122" i="1"/>
  <c r="D122" i="1"/>
  <c r="C122" i="1"/>
  <c r="C121" i="1" s="1"/>
  <c r="N119" i="1"/>
  <c r="L119" i="1"/>
  <c r="G119" i="1"/>
  <c r="N118" i="1"/>
  <c r="L118" i="1"/>
  <c r="G118" i="1"/>
  <c r="F118" i="1"/>
  <c r="N112" i="1"/>
  <c r="L112" i="1"/>
  <c r="N110" i="1"/>
  <c r="L110" i="1"/>
  <c r="N109" i="1"/>
  <c r="L109" i="1"/>
  <c r="N108" i="1"/>
  <c r="L108" i="1"/>
  <c r="J107" i="1"/>
  <c r="E107" i="1"/>
  <c r="I106" i="1"/>
  <c r="H106" i="1"/>
  <c r="D106" i="1"/>
  <c r="D104" i="1"/>
  <c r="C104" i="1"/>
  <c r="N102" i="1"/>
  <c r="L102" i="1"/>
  <c r="G102" i="1"/>
  <c r="N101" i="1"/>
  <c r="L101" i="1"/>
  <c r="G101" i="1"/>
  <c r="N100" i="1"/>
  <c r="L100" i="1"/>
  <c r="G100" i="1"/>
  <c r="N99" i="1"/>
  <c r="L99" i="1"/>
  <c r="G99" i="1"/>
  <c r="J98" i="1"/>
  <c r="I98" i="1"/>
  <c r="H98" i="1"/>
  <c r="H97" i="1" s="1"/>
  <c r="H96" i="1" s="1"/>
  <c r="E98" i="1"/>
  <c r="D98" i="1"/>
  <c r="C98" i="1"/>
  <c r="C97" i="1" s="1"/>
  <c r="C96" i="1" s="1"/>
  <c r="J97" i="1"/>
  <c r="I97" i="1"/>
  <c r="E97" i="1"/>
  <c r="M97" i="1" s="1"/>
  <c r="D97" i="1"/>
  <c r="J96" i="1"/>
  <c r="N95" i="1"/>
  <c r="L95" i="1"/>
  <c r="G95" i="1"/>
  <c r="N94" i="1"/>
  <c r="L94" i="1"/>
  <c r="G94" i="1"/>
  <c r="F94" i="1"/>
  <c r="J93" i="1"/>
  <c r="J92" i="1" s="1"/>
  <c r="J13" i="1" s="1"/>
  <c r="I93" i="1"/>
  <c r="I92" i="1" s="1"/>
  <c r="H93" i="1"/>
  <c r="H92" i="1" s="1"/>
  <c r="E93" i="1"/>
  <c r="E92" i="1" s="1"/>
  <c r="N92" i="1" s="1"/>
  <c r="D93" i="1"/>
  <c r="D92" i="1" s="1"/>
  <c r="C93" i="1"/>
  <c r="C92" i="1" s="1"/>
  <c r="L92" i="1"/>
  <c r="N91" i="1"/>
  <c r="L91" i="1"/>
  <c r="G91" i="1"/>
  <c r="N90" i="1"/>
  <c r="L90" i="1"/>
  <c r="G90" i="1"/>
  <c r="N88" i="1"/>
  <c r="L88" i="1"/>
  <c r="G88" i="1"/>
  <c r="N87" i="1"/>
  <c r="L87" i="1"/>
  <c r="G87" i="1"/>
  <c r="F87" i="1"/>
  <c r="J86" i="1"/>
  <c r="J85" i="1" s="1"/>
  <c r="I86" i="1"/>
  <c r="I85" i="1" s="1"/>
  <c r="H86" i="1"/>
  <c r="H85" i="1" s="1"/>
  <c r="E86" i="1"/>
  <c r="D86" i="1"/>
  <c r="D85" i="1" s="1"/>
  <c r="C86" i="1"/>
  <c r="C85" i="1" s="1"/>
  <c r="N84" i="1"/>
  <c r="L84" i="1"/>
  <c r="G84" i="1"/>
  <c r="N83" i="1"/>
  <c r="L83" i="1"/>
  <c r="G83" i="1"/>
  <c r="N81" i="1"/>
  <c r="L81" i="1"/>
  <c r="G81" i="1"/>
  <c r="N80" i="1"/>
  <c r="L80" i="1"/>
  <c r="G80" i="1"/>
  <c r="F80" i="1"/>
  <c r="J79" i="1"/>
  <c r="H79" i="1"/>
  <c r="H78" i="1" s="1"/>
  <c r="E79" i="1"/>
  <c r="E78" i="1" s="1"/>
  <c r="D79" i="1"/>
  <c r="D78" i="1" s="1"/>
  <c r="C79" i="1"/>
  <c r="C78" i="1" s="1"/>
  <c r="I78" i="1"/>
  <c r="N76" i="1"/>
  <c r="L76" i="1"/>
  <c r="G76" i="1"/>
  <c r="N75" i="1"/>
  <c r="L75" i="1"/>
  <c r="G75" i="1"/>
  <c r="N74" i="1"/>
  <c r="L74" i="1"/>
  <c r="G74" i="1"/>
  <c r="N73" i="1"/>
  <c r="L73" i="1"/>
  <c r="G73" i="1"/>
  <c r="F73" i="1"/>
  <c r="J72" i="1"/>
  <c r="I72" i="1"/>
  <c r="H72" i="1"/>
  <c r="E72" i="1"/>
  <c r="D72" i="1"/>
  <c r="C72" i="1"/>
  <c r="N71" i="1"/>
  <c r="L71" i="1"/>
  <c r="G71" i="1"/>
  <c r="N70" i="1"/>
  <c r="L70" i="1"/>
  <c r="G70" i="1"/>
  <c r="N69" i="1"/>
  <c r="L69" i="1"/>
  <c r="G69" i="1"/>
  <c r="N68" i="1"/>
  <c r="L68" i="1"/>
  <c r="G68" i="1"/>
  <c r="F68" i="1"/>
  <c r="J67" i="1"/>
  <c r="I67" i="1"/>
  <c r="H67" i="1"/>
  <c r="E67" i="1"/>
  <c r="M67" i="1" s="1"/>
  <c r="D67" i="1"/>
  <c r="C67" i="1"/>
  <c r="N65" i="1"/>
  <c r="L65" i="1"/>
  <c r="G65" i="1"/>
  <c r="N64" i="1"/>
  <c r="L64" i="1"/>
  <c r="G64" i="1"/>
  <c r="N63" i="1"/>
  <c r="L63" i="1"/>
  <c r="G63" i="1"/>
  <c r="N62" i="1"/>
  <c r="L62" i="1"/>
  <c r="G62" i="1"/>
  <c r="F62" i="1"/>
  <c r="J61" i="1"/>
  <c r="I61" i="1"/>
  <c r="I60" i="1" s="1"/>
  <c r="H61" i="1"/>
  <c r="H60" i="1" s="1"/>
  <c r="E61" i="1"/>
  <c r="D61" i="1"/>
  <c r="D60" i="1" s="1"/>
  <c r="C61" i="1"/>
  <c r="C60" i="1" s="1"/>
  <c r="N58" i="1"/>
  <c r="L58" i="1"/>
  <c r="G58" i="1"/>
  <c r="N57" i="1"/>
  <c r="L57" i="1"/>
  <c r="G57" i="1"/>
  <c r="N56" i="1"/>
  <c r="L56" i="1"/>
  <c r="G56" i="1"/>
  <c r="N55" i="1"/>
  <c r="L55" i="1"/>
  <c r="G55" i="1"/>
  <c r="J54" i="1"/>
  <c r="I54" i="1"/>
  <c r="H54" i="1"/>
  <c r="E54" i="1"/>
  <c r="D54" i="1"/>
  <c r="C54" i="1"/>
  <c r="N53" i="1"/>
  <c r="L53" i="1"/>
  <c r="G53" i="1"/>
  <c r="N52" i="1"/>
  <c r="L52" i="1"/>
  <c r="G52" i="1"/>
  <c r="N50" i="1"/>
  <c r="L50" i="1"/>
  <c r="G50" i="1"/>
  <c r="N49" i="1"/>
  <c r="L49" i="1"/>
  <c r="G49" i="1"/>
  <c r="F49" i="1"/>
  <c r="J48" i="1"/>
  <c r="I48" i="1"/>
  <c r="H48" i="1"/>
  <c r="E48" i="1"/>
  <c r="D48" i="1"/>
  <c r="C48" i="1"/>
  <c r="N46" i="1"/>
  <c r="L46" i="1"/>
  <c r="G46" i="1"/>
  <c r="F46" i="1"/>
  <c r="N45" i="1"/>
  <c r="L45" i="1"/>
  <c r="G45" i="1"/>
  <c r="F45" i="1"/>
  <c r="N44" i="1"/>
  <c r="L44" i="1"/>
  <c r="G44" i="1"/>
  <c r="F44" i="1"/>
  <c r="N43" i="1"/>
  <c r="L43" i="1"/>
  <c r="G43" i="1"/>
  <c r="F43" i="1"/>
  <c r="J42" i="1"/>
  <c r="I42" i="1"/>
  <c r="H42" i="1"/>
  <c r="H41" i="1" s="1"/>
  <c r="E42" i="1"/>
  <c r="E41" i="1" s="1"/>
  <c r="D42" i="1"/>
  <c r="D41" i="1" s="1"/>
  <c r="C42" i="1"/>
  <c r="C41" i="1" s="1"/>
  <c r="N36" i="1"/>
  <c r="L36" i="1"/>
  <c r="G36" i="1"/>
  <c r="N35" i="1"/>
  <c r="L35" i="1"/>
  <c r="G35" i="1"/>
  <c r="N34" i="1"/>
  <c r="L34" i="1"/>
  <c r="G34" i="1"/>
  <c r="N33" i="1"/>
  <c r="L33" i="1"/>
  <c r="G33" i="1"/>
  <c r="N32" i="1"/>
  <c r="L32" i="1"/>
  <c r="G32" i="1"/>
  <c r="N31" i="1"/>
  <c r="L31" i="1"/>
  <c r="G31" i="1"/>
  <c r="N30" i="1"/>
  <c r="L30" i="1"/>
  <c r="G30" i="1"/>
  <c r="N28" i="1"/>
  <c r="L28" i="1"/>
  <c r="G28" i="1"/>
  <c r="N27" i="1"/>
  <c r="L27" i="1"/>
  <c r="G27" i="1"/>
  <c r="F27" i="1"/>
  <c r="J26" i="1"/>
  <c r="E26" i="1"/>
  <c r="G26" i="1" s="1"/>
  <c r="N25" i="1"/>
  <c r="L25" i="1"/>
  <c r="G25" i="1"/>
  <c r="N24" i="1"/>
  <c r="L24" i="1"/>
  <c r="G24" i="1"/>
  <c r="N23" i="1"/>
  <c r="L23" i="1"/>
  <c r="G23" i="1"/>
  <c r="N22" i="1"/>
  <c r="L22" i="1"/>
  <c r="G22" i="1"/>
  <c r="J21" i="1"/>
  <c r="I21" i="1"/>
  <c r="H21" i="1"/>
  <c r="E21" i="1"/>
  <c r="D21" i="1"/>
  <c r="C21" i="1"/>
  <c r="N20" i="1"/>
  <c r="L20" i="1"/>
  <c r="G20" i="1"/>
  <c r="N19" i="1"/>
  <c r="L19" i="1"/>
  <c r="G19" i="1"/>
  <c r="N17" i="1"/>
  <c r="L17" i="1"/>
  <c r="G17" i="1"/>
  <c r="N16" i="1"/>
  <c r="L16" i="1"/>
  <c r="K16" i="1"/>
  <c r="G16" i="1"/>
  <c r="F16" i="1"/>
  <c r="J15" i="1"/>
  <c r="I15" i="1"/>
  <c r="I14" i="1" s="1"/>
  <c r="H15" i="1"/>
  <c r="E15" i="1"/>
  <c r="D15" i="1"/>
  <c r="C15" i="1"/>
  <c r="I146" i="1" l="1"/>
  <c r="G92" i="1"/>
  <c r="F92" i="1"/>
  <c r="K97" i="1"/>
  <c r="I77" i="1"/>
  <c r="K92" i="1"/>
  <c r="M92" i="1"/>
  <c r="H66" i="1"/>
  <c r="M54" i="1"/>
  <c r="D66" i="1"/>
  <c r="K67" i="1"/>
  <c r="M72" i="1"/>
  <c r="G126" i="1"/>
  <c r="C137" i="1"/>
  <c r="K98" i="1"/>
  <c r="L122" i="1"/>
  <c r="K122" i="1"/>
  <c r="C47" i="1"/>
  <c r="K54" i="1"/>
  <c r="C66" i="1"/>
  <c r="K72" i="1"/>
  <c r="E96" i="1"/>
  <c r="M96" i="1" s="1"/>
  <c r="G98" i="1"/>
  <c r="M98" i="1"/>
  <c r="M107" i="1"/>
  <c r="N122" i="1"/>
  <c r="M122" i="1"/>
  <c r="H14" i="1"/>
  <c r="L107" i="1"/>
  <c r="K107" i="1"/>
  <c r="I120" i="1"/>
  <c r="I116" i="1" s="1"/>
  <c r="I103" i="1" s="1"/>
  <c r="M132" i="1"/>
  <c r="E14" i="1"/>
  <c r="K14" i="1"/>
  <c r="K148" i="1"/>
  <c r="F148" i="1"/>
  <c r="M148" i="1"/>
  <c r="F146" i="1"/>
  <c r="F140" i="1"/>
  <c r="F168" i="1"/>
  <c r="M168" i="1"/>
  <c r="F165" i="1"/>
  <c r="M165" i="1"/>
  <c r="J158" i="1"/>
  <c r="K159" i="1"/>
  <c r="F159" i="1"/>
  <c r="M159" i="1"/>
  <c r="M79" i="1"/>
  <c r="M15" i="1"/>
  <c r="J139" i="1"/>
  <c r="K140" i="1"/>
  <c r="M140" i="1"/>
  <c r="K126" i="1"/>
  <c r="M126" i="1"/>
  <c r="K93" i="1"/>
  <c r="M93" i="1"/>
  <c r="K85" i="1"/>
  <c r="K86" i="1"/>
  <c r="M86" i="1"/>
  <c r="K79" i="1"/>
  <c r="K61" i="1"/>
  <c r="M61" i="1"/>
  <c r="K48" i="1"/>
  <c r="M48" i="1"/>
  <c r="J41" i="1"/>
  <c r="N41" i="1" s="1"/>
  <c r="K42" i="1"/>
  <c r="M42" i="1"/>
  <c r="L26" i="1"/>
  <c r="K26" i="1"/>
  <c r="M26" i="1"/>
  <c r="K21" i="1"/>
  <c r="M21" i="1"/>
  <c r="L132" i="1"/>
  <c r="C77" i="1"/>
  <c r="F86" i="1"/>
  <c r="E85" i="1"/>
  <c r="G85" i="1" s="1"/>
  <c r="E121" i="1"/>
  <c r="C14" i="1"/>
  <c r="H138" i="1"/>
  <c r="H137" i="1" s="1"/>
  <c r="G159" i="1"/>
  <c r="D47" i="1"/>
  <c r="F122" i="1"/>
  <c r="F48" i="1"/>
  <c r="N54" i="1"/>
  <c r="L67" i="1"/>
  <c r="E120" i="1"/>
  <c r="N132" i="1"/>
  <c r="L148" i="1"/>
  <c r="N159" i="1"/>
  <c r="L168" i="1"/>
  <c r="L15" i="1"/>
  <c r="D14" i="1"/>
  <c r="L159" i="1"/>
  <c r="L61" i="1"/>
  <c r="I47" i="1"/>
  <c r="L48" i="1"/>
  <c r="J47" i="1"/>
  <c r="L165" i="1"/>
  <c r="N93" i="1"/>
  <c r="L93" i="1"/>
  <c r="H77" i="1"/>
  <c r="H59" i="1" s="1"/>
  <c r="J78" i="1"/>
  <c r="M78" i="1" s="1"/>
  <c r="N42" i="1"/>
  <c r="K15" i="1"/>
  <c r="I41" i="1"/>
  <c r="L42" i="1"/>
  <c r="H47" i="1"/>
  <c r="J60" i="1"/>
  <c r="L79" i="1"/>
  <c r="G86" i="1"/>
  <c r="C120" i="1"/>
  <c r="C116" i="1" s="1"/>
  <c r="G122" i="1"/>
  <c r="G132" i="1"/>
  <c r="G140" i="1"/>
  <c r="N168" i="1"/>
  <c r="N21" i="1"/>
  <c r="G97" i="1"/>
  <c r="I66" i="1"/>
  <c r="H120" i="1"/>
  <c r="H116" i="1" s="1"/>
  <c r="H103" i="1" s="1"/>
  <c r="G168" i="1"/>
  <c r="D139" i="1"/>
  <c r="D137" i="1" s="1"/>
  <c r="G148" i="1"/>
  <c r="I138" i="1"/>
  <c r="I137" i="1" s="1"/>
  <c r="N165" i="1"/>
  <c r="E139" i="1"/>
  <c r="N140" i="1"/>
  <c r="F93" i="1"/>
  <c r="G78" i="1"/>
  <c r="G79" i="1"/>
  <c r="G61" i="1"/>
  <c r="E60" i="1"/>
  <c r="E47" i="1"/>
  <c r="G48" i="1"/>
  <c r="G41" i="1"/>
  <c r="G42" i="1"/>
  <c r="G15" i="1"/>
  <c r="G54" i="1"/>
  <c r="L54" i="1"/>
  <c r="J106" i="1"/>
  <c r="J105" i="1"/>
  <c r="K105" i="1" s="1"/>
  <c r="N107" i="1"/>
  <c r="N97" i="1"/>
  <c r="L98" i="1"/>
  <c r="L97" i="1"/>
  <c r="N98" i="1"/>
  <c r="E66" i="1"/>
  <c r="L72" i="1"/>
  <c r="N26" i="1"/>
  <c r="N48" i="1"/>
  <c r="G67" i="1"/>
  <c r="N86" i="1"/>
  <c r="G21" i="1"/>
  <c r="L21" i="1"/>
  <c r="J66" i="1"/>
  <c r="F67" i="1"/>
  <c r="N67" i="1"/>
  <c r="F78" i="1"/>
  <c r="F79" i="1"/>
  <c r="N79" i="1"/>
  <c r="G93" i="1"/>
  <c r="D96" i="1"/>
  <c r="G96" i="1" s="1"/>
  <c r="I96" i="1"/>
  <c r="L96" i="1" s="1"/>
  <c r="D121" i="1"/>
  <c r="G121" i="1" s="1"/>
  <c r="G165" i="1"/>
  <c r="G72" i="1"/>
  <c r="L85" i="1"/>
  <c r="L86" i="1"/>
  <c r="N96" i="1"/>
  <c r="J120" i="1"/>
  <c r="L126" i="1"/>
  <c r="L140" i="1"/>
  <c r="N148" i="1"/>
  <c r="F15" i="1"/>
  <c r="N15" i="1"/>
  <c r="F41" i="1"/>
  <c r="F42" i="1"/>
  <c r="F61" i="1"/>
  <c r="N61" i="1"/>
  <c r="F72" i="1"/>
  <c r="N72" i="1"/>
  <c r="D77" i="1"/>
  <c r="D120" i="1"/>
  <c r="D116" i="1" s="1"/>
  <c r="J121" i="1"/>
  <c r="K120" i="1" l="1"/>
  <c r="D13" i="1"/>
  <c r="H13" i="1"/>
  <c r="H12" i="1" s="1"/>
  <c r="H177" i="1" s="1"/>
  <c r="L139" i="1"/>
  <c r="K66" i="1"/>
  <c r="F66" i="1"/>
  <c r="M66" i="1"/>
  <c r="L158" i="1"/>
  <c r="J146" i="1"/>
  <c r="K146" i="1" s="1"/>
  <c r="L121" i="1"/>
  <c r="K121" i="1"/>
  <c r="E116" i="1"/>
  <c r="M120" i="1"/>
  <c r="C59" i="1"/>
  <c r="K96" i="1"/>
  <c r="E104" i="1"/>
  <c r="M105" i="1"/>
  <c r="M106" i="1"/>
  <c r="M121" i="1"/>
  <c r="L106" i="1"/>
  <c r="K106" i="1"/>
  <c r="N139" i="1"/>
  <c r="K78" i="1"/>
  <c r="K158" i="1"/>
  <c r="M158" i="1"/>
  <c r="N158" i="1"/>
  <c r="N85" i="1"/>
  <c r="M85" i="1"/>
  <c r="K139" i="1"/>
  <c r="M139" i="1"/>
  <c r="K60" i="1"/>
  <c r="M60" i="1"/>
  <c r="K47" i="1"/>
  <c r="M47" i="1"/>
  <c r="N47" i="1"/>
  <c r="K41" i="1"/>
  <c r="M41" i="1"/>
  <c r="L14" i="1"/>
  <c r="M14" i="1"/>
  <c r="E77" i="1"/>
  <c r="G77" i="1" s="1"/>
  <c r="F85" i="1"/>
  <c r="F121" i="1"/>
  <c r="J77" i="1"/>
  <c r="I59" i="1"/>
  <c r="N78" i="1"/>
  <c r="L78" i="1"/>
  <c r="L47" i="1"/>
  <c r="L41" i="1"/>
  <c r="L60" i="1"/>
  <c r="F139" i="1"/>
  <c r="G139" i="1"/>
  <c r="N60" i="1"/>
  <c r="G60" i="1"/>
  <c r="F60" i="1"/>
  <c r="G47" i="1"/>
  <c r="F47" i="1"/>
  <c r="L105" i="1"/>
  <c r="J104" i="1"/>
  <c r="N106" i="1"/>
  <c r="N105" i="1"/>
  <c r="G66" i="1"/>
  <c r="L66" i="1"/>
  <c r="L120" i="1"/>
  <c r="J116" i="1"/>
  <c r="N14" i="1"/>
  <c r="F14" i="1"/>
  <c r="G14" i="1"/>
  <c r="D59" i="1"/>
  <c r="G146" i="1"/>
  <c r="N66" i="1"/>
  <c r="N120" i="1"/>
  <c r="G120" i="1"/>
  <c r="N121" i="1"/>
  <c r="G103" i="1" l="1"/>
  <c r="C13" i="1"/>
  <c r="C12" i="1" s="1"/>
  <c r="C177" i="1" s="1"/>
  <c r="I13" i="1"/>
  <c r="J138" i="1"/>
  <c r="J137" i="1" s="1"/>
  <c r="L104" i="1"/>
  <c r="K104" i="1"/>
  <c r="M104" i="1"/>
  <c r="F104" i="1"/>
  <c r="G116" i="1"/>
  <c r="F116" i="1"/>
  <c r="N146" i="1"/>
  <c r="L146" i="1"/>
  <c r="M77" i="1"/>
  <c r="M146" i="1"/>
  <c r="J59" i="1"/>
  <c r="E59" i="1"/>
  <c r="F77" i="1"/>
  <c r="K116" i="1"/>
  <c r="M116" i="1"/>
  <c r="L77" i="1"/>
  <c r="N77" i="1"/>
  <c r="K77" i="1"/>
  <c r="F138" i="1"/>
  <c r="N104" i="1"/>
  <c r="G138" i="1"/>
  <c r="G137" i="1"/>
  <c r="D12" i="1"/>
  <c r="D177" i="1" s="1"/>
  <c r="L116" i="1"/>
  <c r="J103" i="1"/>
  <c r="N116" i="1"/>
  <c r="F103" i="1"/>
  <c r="J12" i="1" l="1"/>
  <c r="E13" i="1"/>
  <c r="E12" i="1" s="1"/>
  <c r="E177" i="1" s="1"/>
  <c r="I12" i="1"/>
  <c r="I177" i="1" s="1"/>
  <c r="M138" i="1"/>
  <c r="J177" i="1"/>
  <c r="G59" i="1"/>
  <c r="N138" i="1"/>
  <c r="N137" i="1"/>
  <c r="K138" i="1"/>
  <c r="L138" i="1"/>
  <c r="N59" i="1"/>
  <c r="L59" i="1"/>
  <c r="K59" i="1"/>
  <c r="F59" i="1"/>
  <c r="M59" i="1"/>
  <c r="K103" i="1"/>
  <c r="M103" i="1"/>
  <c r="N13" i="1"/>
  <c r="M13" i="1"/>
  <c r="F137" i="1"/>
  <c r="K13" i="1"/>
  <c r="L13" i="1"/>
  <c r="L103" i="1"/>
  <c r="N103" i="1"/>
  <c r="F13" i="1" l="1"/>
  <c r="F12" i="1"/>
  <c r="F177" i="1"/>
  <c r="G12" i="1"/>
  <c r="G13" i="1"/>
  <c r="M12" i="1"/>
  <c r="L137" i="1"/>
  <c r="K137" i="1"/>
  <c r="M137" i="1"/>
  <c r="K12" i="1"/>
  <c r="L12" i="1"/>
  <c r="N12" i="1"/>
  <c r="G177" i="1" l="1"/>
  <c r="K177" i="1"/>
  <c r="M177" i="1"/>
  <c r="L177" i="1"/>
  <c r="N177" i="1"/>
</calcChain>
</file>

<file path=xl/sharedStrings.xml><?xml version="1.0" encoding="utf-8"?>
<sst xmlns="http://schemas.openxmlformats.org/spreadsheetml/2006/main" count="349" uniqueCount="284">
  <si>
    <t>КБК</t>
  </si>
  <si>
    <t xml:space="preserve">          Наименование доходов</t>
  </si>
  <si>
    <t>Хатукайское сельское поселение</t>
  </si>
  <si>
    <t xml:space="preserve">План     </t>
  </si>
  <si>
    <t>1 00 00000 00 0000 000</t>
  </si>
  <si>
    <t>ДОХОДЫ (налоговые и неналоговые)</t>
  </si>
  <si>
    <t>Налоговые доходы</t>
  </si>
  <si>
    <t>1 01 02000 01 0000 110</t>
  </si>
  <si>
    <t>Налог на доходы физических лиц</t>
  </si>
  <si>
    <t>1 01 02010 01 0000 110</t>
  </si>
  <si>
    <t>1 01 0201001 1000 110</t>
  </si>
  <si>
    <t>основной платеж</t>
  </si>
  <si>
    <t>1 01 0201001 2100 110</t>
  </si>
  <si>
    <t>пени</t>
  </si>
  <si>
    <t>1 01 0201001 2200 110</t>
  </si>
  <si>
    <t>процеты</t>
  </si>
  <si>
    <t>1 01 0201001 3000 110</t>
  </si>
  <si>
    <t>штрафы</t>
  </si>
  <si>
    <t>1 01 0201001 4000 110</t>
  </si>
  <si>
    <t>прочие</t>
  </si>
  <si>
    <t>1 01 02021 01 0000 110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</si>
  <si>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</si>
  <si>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1 01 02020 01 1000 110</t>
  </si>
  <si>
    <t>1 01 02021 01 2100 110</t>
  </si>
  <si>
    <t>1 01 02021 01 3000 110</t>
  </si>
  <si>
    <t>1 01 02021 01 4000 110</t>
  </si>
  <si>
    <t>1 01 02030 01 0000 110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</si>
  <si>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</si>
  <si>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1 01 02030 01 1000 110</t>
  </si>
  <si>
    <t>1 01 02030 01 2100 110</t>
  </si>
  <si>
    <t>1 01 02030 01 2200 110</t>
  </si>
  <si>
    <t>проценты по соответствующему платежу</t>
  </si>
  <si>
    <t>1 01 02030 01 3000 110</t>
  </si>
  <si>
    <t>1 01 02030 01 4000 110</t>
  </si>
  <si>
    <t>НДФЛ с доходов, получ-х физич-ми лицами, не являющимися налоговыми резидентами РФ</t>
  </si>
  <si>
    <t>1 01 02040 01 0000 110</t>
  </si>
  <si>
    <t>1 01 02040 01 1000 110</t>
  </si>
  <si>
    <t>1 01 02050 01 0000 110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</si>
  <si>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</t>
  </si>
  <si>
    <t>1 01 02050 01 1000 110</t>
  </si>
  <si>
    <t>1 01 02050 01 2100 110</t>
  </si>
  <si>
    <t>1 01 02050 01 3000 110</t>
  </si>
  <si>
    <t>1 03 00000 00  0000 000</t>
  </si>
  <si>
    <t>НАЛОГИ НА ТОВАРЫ (РАБОТЫ, УСЛУГИ), РЕАЛИЗУЕМЫЕ НА ТЕРРИТОРИИ РОССИЙСКОЙ ФЕДЕРАЦИИ</t>
  </si>
  <si>
    <t>1 03 02000 01  0000 110</t>
  </si>
  <si>
    <t>Акцизы по подакцизным товарам (продукции), производимым на территории РФ</t>
  </si>
  <si>
    <t>1 03 022310 01  0000 110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</si>
  <si>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</si>
  <si>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1 03 02241 01  0000 110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</si>
  <si>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</si>
  <si>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1 03 022510 01  0000 110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</si>
  <si>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</si>
  <si>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1 03 022610 01  0000 110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</si>
  <si>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</si>
  <si>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1 05 00000 00 0000 000</t>
  </si>
  <si>
    <t>Налоги на совокупный доход</t>
  </si>
  <si>
    <t>1 05 03010 01 0000 110</t>
  </si>
  <si>
    <t>Единый сельскохозяйственный налог</t>
  </si>
  <si>
    <t>1 05 03010 01 1000 110</t>
  </si>
  <si>
    <t>1 05 03010 01 2100 110</t>
  </si>
  <si>
    <t>1 05 03010 01 2200 110</t>
  </si>
  <si>
    <t>1 05 03010 01 3000 110</t>
  </si>
  <si>
    <t>1 05 03010 01 4000 110</t>
  </si>
  <si>
    <t>1 05 03020 01 0000 110</t>
  </si>
  <si>
    <t>Единый сельскохозяйственный налог (за налоговые периоды, истекшие до 1 января 2011 года)</t>
  </si>
  <si>
    <t>1 05 03020 01 1000 110</t>
  </si>
  <si>
    <t>1 05 03020 01 2100 110</t>
  </si>
  <si>
    <t>1 05 03020 01 3000 110</t>
  </si>
  <si>
    <t>1 05 03020 01 4000 110</t>
  </si>
  <si>
    <t>1 06 00000 00 0000 000</t>
  </si>
  <si>
    <t>Налоги на имущество</t>
  </si>
  <si>
    <t>1 06 01000 00 0000 110</t>
  </si>
  <si>
    <t>Налог на имущество физических лиц</t>
  </si>
  <si>
    <t>1 06 01030 10 0000 110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</si>
  <si>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</si>
  <si>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>1 06 01030 10 1000 110</t>
  </si>
  <si>
    <t>1 06 01030 10 2100 110</t>
  </si>
  <si>
    <t>1 06 01030 10 3000 110</t>
  </si>
  <si>
    <t>1 06 01030 10 4000 110</t>
  </si>
  <si>
    <t>1 06 04000 02 0000 110</t>
  </si>
  <si>
    <t>Транспортный налог</t>
  </si>
  <si>
    <t>1 06 04011 02 0000 110</t>
  </si>
  <si>
    <t xml:space="preserve">Транспортный налог с организаций </t>
  </si>
  <si>
    <t>1 06 04011 02 1000 110</t>
  </si>
  <si>
    <t>1 06 04011 02 2000 110</t>
  </si>
  <si>
    <t>1 06 04011 02 3000 110</t>
  </si>
  <si>
    <t>1 06 04011 02 4000 110</t>
  </si>
  <si>
    <t>1 06 04012 02 0000 110</t>
  </si>
  <si>
    <t>Транспортный налог с физических лиц</t>
  </si>
  <si>
    <t>1 06 04012 02 1000 110</t>
  </si>
  <si>
    <t>1 06 04012 02 2000 110</t>
  </si>
  <si>
    <t>1 06 04012 02 3000 110</t>
  </si>
  <si>
    <t>1 06 04012 02 4000 110</t>
  </si>
  <si>
    <t>1 06 06000 00 0000 110</t>
  </si>
  <si>
    <t>Земельный налог</t>
  </si>
  <si>
    <t>1 06 06033 00 0000 110</t>
  </si>
  <si>
    <t>Земельный налог с организаций, обладающих земельным участком, расположенным в границах сельских поселений</t>
  </si>
  <si>
    <t>1 06 06033 10 0000 110</t>
  </si>
  <si>
    <t>1 06 06033 10 1000 110</t>
  </si>
  <si>
    <t>1 06 06033 10 2100 110</t>
  </si>
  <si>
    <t>1 06 06033 10 2200 110</t>
  </si>
  <si>
    <t>1 06 06033 10 3000 110</t>
  </si>
  <si>
    <t>1 06 06033 10 4000 110</t>
  </si>
  <si>
    <t>1 06 06043 00 0000 110</t>
  </si>
  <si>
    <t>Земельный налог с физических лиц, обладающих земельным участком, расположенным в границах сельских поселений</t>
  </si>
  <si>
    <t>1 06 06043 10 0000 110</t>
  </si>
  <si>
    <t>1 06 06043 10 1000 110</t>
  </si>
  <si>
    <t>1 06 06043 10 2100 110</t>
  </si>
  <si>
    <t>1 06 06043 10 2200 110</t>
  </si>
  <si>
    <t>1 06 06043 10 3000 110</t>
  </si>
  <si>
    <t>1 06 06043 10 4000 110</t>
  </si>
  <si>
    <t>1 08 00000 00 0000 000</t>
  </si>
  <si>
    <t>ГОСУДАРСТВЕННАЯ ПОШЛИНА</t>
  </si>
  <si>
    <t>1 08 04020 01 0000 110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</si>
  <si>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</si>
  <si>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1 08 04020 01 1000 110</t>
  </si>
  <si>
    <t>1 08 04020 01 4000 110</t>
  </si>
  <si>
    <t>1 09 00000 00 0000 000</t>
  </si>
  <si>
    <t>Задолженость и перерасчеты по отменным налогам, сборам и иным обязательным платежам</t>
  </si>
  <si>
    <t>1 09 04050 10 0000 110</t>
  </si>
  <si>
    <t>Земельный н/г (по обяз-м возник-м до 01.01.2006г.)</t>
  </si>
  <si>
    <t>1 09 04053 10 0000 110</t>
  </si>
  <si>
    <t>Земельный налог (по обязательствам, возникшим до        1 января 2006 года), мобилизуемый на территориях поселений</t>
  </si>
  <si>
    <t>1 09 04053 10 1000 110</t>
  </si>
  <si>
    <t>1 09 04053 10 2000 110</t>
  </si>
  <si>
    <t>1 09 04053 10 3000 110</t>
  </si>
  <si>
    <t>1 09 04053 10 4000 110</t>
  </si>
  <si>
    <t>Неналоговые доходы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</si>
  <si>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</si>
  <si>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</si>
  <si>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1 11 05000 00  0000 120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</si>
  <si>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</si>
  <si>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1 11 05010 00 0000 120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</si>
  <si>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</si>
  <si>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1 11 05013 10 0000 120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</si>
  <si>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поселений, а также средства от продажи права на заключение договоров аренды указанных земельных участков</t>
  </si>
  <si>
    <t>1 11 05013 10 0011 120</t>
  </si>
  <si>
    <t>за земли с/х назначения</t>
  </si>
  <si>
    <t>1 11 05013 10 0012 120</t>
  </si>
  <si>
    <t>за земли не с/х назначения</t>
  </si>
  <si>
    <t>1 11 05010 10  0013 120</t>
  </si>
  <si>
    <t>прочие земли</t>
  </si>
  <si>
    <t>1 11 05025 10 0011 120</t>
  </si>
  <si>
    <t>Доходы, полученные в виде арендной платы, а также средства при продажи права на заключение договоров аренды за земли, находящиеся в собственности сельских  поселений (за исключением земельных участков муниципальных бюджетных и автономных учреждений)</t>
  </si>
  <si>
    <t>1 11 05035 10 0000 120</t>
  </si>
  <si>
    <t>Доходы от сдачи  в аренду имущества,находящегося в оперативном управлении органов управления сельских  поселений</t>
  </si>
  <si>
    <t>1 13 00000 00 0000 000</t>
  </si>
  <si>
    <t>ДОХОДЫ ОТ ОКАЗАНИЯ ПЛАТНЫХ УСЛУГ (РАБОТ) И КОМПЕНСАЦИИ ЗАТРАТ ГОСУДАРСТВА</t>
  </si>
  <si>
    <t>1 13 01000 00 0000 130</t>
  </si>
  <si>
    <t xml:space="preserve">Доходы от оказания платных услуг (работ) </t>
  </si>
  <si>
    <t>1 13 0299510 0000 130</t>
  </si>
  <si>
    <t>Прочие доходы от компенсации затрат бюджетов сельских   поселений</t>
  </si>
  <si>
    <t>1 14 00000 00 0000 000</t>
  </si>
  <si>
    <t>Доходы от продажи материальных и нематериальных активов</t>
  </si>
  <si>
    <t>1 14 02000 00 0000 000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</si>
  <si>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</si>
  <si>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1 14 02052 10 0000 410</t>
  </si>
  <si>
    <t>Доходы от реализации имущества, находящегося в оперативном управлении учреждений, находящихся в ведении органов управления сельских поселений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</si>
  <si>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1 14  06000 00 0000 430</t>
  </si>
  <si>
    <t>Доходы от продажи земельных участков, находящихся в государственной и муниципальной собственности (за исключением земельных участков бюджетных и автономных учреждений)</t>
  </si>
  <si>
    <t>1 14 06010 00 0000 430</t>
  </si>
  <si>
    <t>Доходы от продажи земельных участков, государственная собственность на которые не разграничена</t>
  </si>
  <si>
    <t>1 14 06013 10 0000 430</t>
  </si>
  <si>
    <t>1 14 06013 10 0011 430</t>
  </si>
  <si>
    <t>земли с/х назначения</t>
  </si>
  <si>
    <t>1 14 06013 10 0012 430</t>
  </si>
  <si>
    <t>земли  не с/х назначения</t>
  </si>
  <si>
    <t>1 14 06025 10 0000 430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</si>
  <si>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</si>
  <si>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1 16 00000 00 0000 000</t>
  </si>
  <si>
    <t>Штрафы, санкции, возмещение ущерба</t>
  </si>
  <si>
    <t>1 16 07010 01 0000 140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</si>
  <si>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контрактом, заключенным федеральным государственным органом, федеральным казенным учреждением, государственной корпорацией</t>
  </si>
  <si>
    <t>1 16 10123 01 0000 140</t>
  </si>
  <si>
    <t>Платежи в целях возмещения ущерба при расторжении муниципального контракта, заключенного с муниципальным органом сельского поселения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</si>
  <si>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116 33050 10 6000140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</si>
  <si>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сельских поселений</t>
  </si>
  <si>
    <t>1 16 07090 10 0000 140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</si>
  <si>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сельского поселения</t>
  </si>
  <si>
    <t>1 17 00000 00 0000 000</t>
  </si>
  <si>
    <t>Прочие неналоговые доходы</t>
  </si>
  <si>
    <t>Невыясненые поступления, зачисляемые в бюджеты сельских  поселений</t>
  </si>
  <si>
    <t>1 19 05000 10 0000 151</t>
  </si>
  <si>
    <t>Возврат остатков субсидий и субвенций</t>
  </si>
  <si>
    <t>2 00 00000 00 0000 000</t>
  </si>
  <si>
    <t xml:space="preserve">Безвозвозмездные  поступления </t>
  </si>
  <si>
    <t>2 02 00000 00 0000 000</t>
  </si>
  <si>
    <t>Безвозмездные поступления от других бюджетов бюджетной системы РФ</t>
  </si>
  <si>
    <t>2 02 15000 00 0000 150</t>
  </si>
  <si>
    <t>Дотации бюджетам субъектов Российской Федерации и муниципальных образований</t>
  </si>
  <si>
    <t>2 02 15001 10 0000 150</t>
  </si>
  <si>
    <t>Дотации БП на вырав-нивание  бюджетной обеспеченности</t>
  </si>
  <si>
    <t>Дотации бюджам посе-лений на выравнивание уровня бюджетной обеспеченности из Республиканского бюджета</t>
  </si>
  <si>
    <t>Дотации бюджетам посе-лений на выравнивание уровня бюджетной обеспеченности из районного бюджета</t>
  </si>
  <si>
    <t>202 19999 10 0000 150</t>
  </si>
  <si>
    <t>Прочии дотации бюджетам сельских поселений</t>
  </si>
  <si>
    <t>2 02 15002 10 0000 150</t>
  </si>
  <si>
    <t>Дотации бюджетам сельских  поселений на поддержку мер по обеспечению сбалансированности бюджетов</t>
  </si>
  <si>
    <t>2 02 19999 10 0000 150</t>
  </si>
  <si>
    <t>Прочие дотации бюджетам сельских поселений</t>
  </si>
  <si>
    <t>2 02 20000 00 0000 150</t>
  </si>
  <si>
    <t>Субсидии бюджетам субъектов РФ и муниципальных образований (межбюджетные субсидии)</t>
  </si>
  <si>
    <t>2 02 02150 10 0000 151</t>
  </si>
  <si>
    <t>Субсидии бюджетам муниципальных районов на реализацию программы энергосбережения и повышения энергетической эффективности на период до 2021 года</t>
  </si>
  <si>
    <t>2 02 20051 00 0000 150</t>
  </si>
  <si>
    <t xml:space="preserve">Субсидии бюджетам  на реализацию федеральных целевых программ </t>
  </si>
  <si>
    <t>2 02 20051 10 0000 150</t>
  </si>
  <si>
    <t>Субсидии бюджетам сельских поселений на реализацию федеральных целевых программ из ФБ</t>
  </si>
  <si>
    <t>Субсидии бюджетам сельских поселений на реализацию федеральных целевых программ из РБ</t>
  </si>
  <si>
    <t>Из Федерального бюджета</t>
  </si>
  <si>
    <t>Из Республиканского бюджета</t>
  </si>
  <si>
    <t>20212041 00 0000 150</t>
  </si>
  <si>
    <t>Субсидии бюджетам сельских   поселений на строительство 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</si>
  <si>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20212041 10 0000 150</t>
  </si>
  <si>
    <t>Субсидии бюджетам  поселений на строительство 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</si>
  <si>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2 0202151 00 0000 150</t>
  </si>
  <si>
    <t>2 0202151 10 0000 150</t>
  </si>
  <si>
    <t xml:space="preserve">Субсидии бюджетам  поселений на реализацию федеральных целевых программ </t>
  </si>
  <si>
    <t>2 02 25243 10 0000 150</t>
  </si>
  <si>
    <t>Субсидии бюджетам сельских поселений на строительство и реконструкцию (модернизацию) объектов питьевого водоснабжения</t>
  </si>
  <si>
    <t>2 02 25555 10 0000 150</t>
  </si>
  <si>
    <t>Субсидии бюджетам сельских поселений на  поддержку государственных программ субъектов Российской Федерации  и муниципальных программ формирования современной городской среды</t>
  </si>
  <si>
    <t>2 02 29999 10 0000 150</t>
  </si>
  <si>
    <t>2 02 30000 00 0000 150</t>
  </si>
  <si>
    <t>Субвенции бюджетам субъектов Российской Федерации и муниципальных образований</t>
  </si>
  <si>
    <t>2 02 35118 10 0000 150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</si>
  <si>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</si>
  <si>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2 02 30024 10 0000 150</t>
  </si>
  <si>
    <t>Субвенции бюджетам сельских поселений на выполнение передаваемых полномочий субъектов Российской Федерации</t>
  </si>
  <si>
    <t>2 02 40000 00 0000 150</t>
  </si>
  <si>
    <t>Иные межбюджетные трансферты</t>
  </si>
  <si>
    <t>2 02 45160 10 0000 150</t>
  </si>
  <si>
    <t>Межбюджетные трансферты, передаваемые бюджетам поселений для компенсации дополнительных расходов, возникших в результате решений, принятых органами власти другого уровня</t>
  </si>
  <si>
    <t>Прочие субсидии бюджетам сельских поселений</t>
  </si>
  <si>
    <t>2 02 49999 10 0000 150</t>
  </si>
  <si>
    <t>Прочие межбюджетные трансферты, передаваемые бюджетам сельских поселений</t>
  </si>
  <si>
    <t>2 07 05020 10 0000 150</t>
  </si>
  <si>
    <t>Поступления от денежных пожертвований, предоставляемых физическими лицами получателям средств бюджетов сельских поселений</t>
  </si>
  <si>
    <t>2 07 05030 10 0000 150</t>
  </si>
  <si>
    <t>Прочие безвозмездные поступления в бюджеты сельских  поселений</t>
  </si>
  <si>
    <t>2 08 05000 10 0000 150</t>
  </si>
  <si>
    <t>Перечисления из бюджетов сельских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 за несвоевременное осуществление такого возврата и процентов, начисленных на излишне взысканные суммы</t>
  </si>
  <si>
    <t>21860010 10 0000 150</t>
  </si>
  <si>
    <t>Доходы бюджетов сельских поселений от возврата остатков субсидий,субвенций  и иных межбюджетных трансфертов ,имеющих целевое назначение ,прошлых лет из бюджетов муниципальных рвйонов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</si>
  <si>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</si>
  <si>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Итого доходов</t>
  </si>
  <si>
    <t xml:space="preserve">                                                                    </t>
  </si>
  <si>
    <t>2 19 60010 10 0000 150</t>
  </si>
  <si>
    <t>2 02 25372 10 0000 150</t>
  </si>
  <si>
    <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</t>
    </r>
    <r>
      <rPr>
        <vertAlign val="super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 xml:space="preserve"> и 228 Налогового кодекса Российской Федерации</t>
    </r>
  </si>
  <si>
    <r>
  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у физических лиц на основании патента в соответствии  со статьей 227</t>
    </r>
    <r>
      <rPr>
        <vertAlign val="super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 xml:space="preserve"> Налогового кодекса Российской Федерации</t>
    </r>
  </si>
  <si>
    <t>2 02 20077 10 0000 150</t>
  </si>
  <si>
    <t>Субсидии БСП на софинансирование капитальных вложений в объекты муниципальной собственности</t>
  </si>
  <si>
    <t>Субсидии бюджетам поселений на развитие транспортной инфраструктуры на сельских поселениях      из Республиканского бюджета</t>
  </si>
  <si>
    <t>2 02 20077 10 0000 151</t>
  </si>
  <si>
    <t>Субсидии бюджетам бюджетной  системы Российской Федерации (межбюджетные субсидии)</t>
  </si>
  <si>
    <t>Субсидии бюджетам поселений на развитие транспортной инфраструктуры на сельских поселениях (ФБ)</t>
  </si>
  <si>
    <t>Прочие субсидии бюджетам сельских поселений  из Республиканского бюджета</t>
  </si>
  <si>
    <t>1 17 15030 10 0000 150</t>
  </si>
  <si>
    <t>Инициативные платежи, зачисляемые в бюджеты сельских поселений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</si>
  <si>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</si>
  <si>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 xml:space="preserve">114 02053  10 0000 440 </t>
  </si>
  <si>
    <t>1 01 02130 01 1000 110</t>
  </si>
  <si>
    <t>Налог на доходы физических лиц в отношении доходовот долевого участия в организации, полученных в виде дивидентов (в части налогов, не превышающей 650000 рублей)</t>
  </si>
  <si>
    <t xml:space="preserve"> по кодам классификации доходов бюджета </t>
  </si>
  <si>
    <t>Главный специалист-финансист   ______________________                         Блянова Л.А.</t>
  </si>
  <si>
    <t>2024 год</t>
  </si>
  <si>
    <t>1 01 02140 01 1000 110</t>
  </si>
  <si>
    <t>Налог на доходы физических лиц в части суммы налога, относящейся к части налоговой базы, превышающей 5 миллионов рублей, уплачиваемой на основании налогового уведомления налогоплательщиками, для которых выполнено условие, предусмотренное абзацем четвертым пункта 6 статьи 228 Налогового кодекса Российской Федерации (перерасчеты, недоимка и задолженность по соответствующему платежу, в том числе по отмененному)</t>
  </si>
  <si>
    <t>1 16 18000 02 0000 140</t>
  </si>
  <si>
    <t>Штрафы, неустойки, пени, иные платежи уплачиваемые в соответствии с законом или договором в случае неисполнения или ненадлежащего исполнения обязательств перед публично-правовой компанией</t>
  </si>
  <si>
    <t>План                           январь-июнь</t>
  </si>
  <si>
    <t>Факт               01.01.2024 г. 30.06.2024 г.</t>
  </si>
  <si>
    <t>% испол  январь-июнь</t>
  </si>
  <si>
    <t>Откл. ф/п  январь-июнь</t>
  </si>
  <si>
    <t>факт январь-июнь %</t>
  </si>
  <si>
    <t>факт                          январь- июнь     руб.</t>
  </si>
  <si>
    <t>Приложение № 1</t>
  </si>
  <si>
    <t>Факт               01.01.2025 г. 30.06.2025 г.</t>
  </si>
  <si>
    <t>Темп  роста  2025/2024 гг</t>
  </si>
  <si>
    <t>муниципального образования "Хатукайское сельское поселение" на 1 июля  2025 г.</t>
  </si>
  <si>
    <t>04.07.2025 г.</t>
  </si>
  <si>
    <t>2025 год</t>
  </si>
  <si>
    <t xml:space="preserve">                         Анализ исполнения доходной части бюджета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</si>
</sst>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000000"/>
    <numFmt numFmtId="166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name val="Arial Cyr"/>
      <charset val="204"/>
    </font>
    <font>
      <sz val="9"/>
      <name val="Times New Roman"/>
      <family val="1"/>
    </font>
    <font>
      <b/>
      <sz val="9"/>
      <name val="Times New Roman"/>
      <family val="1"/>
    </font>
    <font>
      <b/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i/>
      <sz val="9"/>
      <name val="Times New Roman"/>
      <family val="1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name val="Arial Cyr"/>
      <charset val="204"/>
    </font>
    <font>
      <sz val="9"/>
      <color theme="1"/>
      <name val="Calibri"/>
      <family val="2"/>
      <charset val="204"/>
      <scheme val="minor"/>
    </font>
    <font>
      <vertAlign val="superscript"/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Times New Roman"/>
      <family val="1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7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/>
    <xf numFmtId="0" fontId="2" fillId="0" borderId="6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43" fontId="5" fillId="0" borderId="1" xfId="1" applyNumberFormat="1" applyFont="1" applyFill="1" applyBorder="1" applyAlignment="1">
      <alignment horizontal="left" vertical="top" wrapText="1"/>
    </xf>
    <xf numFmtId="43" fontId="5" fillId="2" borderId="1" xfId="1" applyNumberFormat="1" applyFont="1" applyFill="1" applyBorder="1" applyAlignment="1">
      <alignment horizontal="left" vertical="top" wrapText="1"/>
    </xf>
    <xf numFmtId="43" fontId="5" fillId="0" borderId="2" xfId="1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43" fontId="6" fillId="0" borderId="8" xfId="1" applyNumberFormat="1" applyFont="1" applyFill="1" applyBorder="1" applyAlignment="1">
      <alignment horizontal="left" vertical="top" wrapText="1"/>
    </xf>
    <xf numFmtId="43" fontId="6" fillId="2" borderId="8" xfId="1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vertical="top"/>
    </xf>
    <xf numFmtId="43" fontId="6" fillId="0" borderId="1" xfId="1" applyNumberFormat="1" applyFont="1" applyFill="1" applyBorder="1" applyAlignment="1">
      <alignment horizontal="left" vertical="top" wrapText="1"/>
    </xf>
    <xf numFmtId="43" fontId="6" fillId="2" borderId="1" xfId="1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43" fontId="7" fillId="0" borderId="1" xfId="1" applyNumberFormat="1" applyFont="1" applyFill="1" applyBorder="1" applyAlignment="1">
      <alignment horizontal="left" vertical="top" wrapText="1"/>
    </xf>
    <xf numFmtId="43" fontId="7" fillId="2" borderId="1" xfId="1" applyNumberFormat="1" applyFont="1" applyFill="1" applyBorder="1" applyAlignment="1">
      <alignment horizontal="left" vertical="top" wrapText="1"/>
    </xf>
    <xf numFmtId="43" fontId="7" fillId="0" borderId="6" xfId="1" applyNumberFormat="1" applyFont="1" applyFill="1" applyBorder="1" applyAlignment="1">
      <alignment horizontal="left" vertical="top" wrapText="1"/>
    </xf>
    <xf numFmtId="43" fontId="7" fillId="2" borderId="6" xfId="1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/>
    </xf>
    <xf numFmtId="43" fontId="6" fillId="0" borderId="7" xfId="1" applyNumberFormat="1" applyFont="1" applyFill="1" applyBorder="1" applyAlignment="1">
      <alignment horizontal="left" vertical="top" wrapText="1"/>
    </xf>
    <xf numFmtId="43" fontId="6" fillId="2" borderId="7" xfId="1" applyNumberFormat="1" applyFont="1" applyFill="1" applyBorder="1" applyAlignment="1">
      <alignment horizontal="left" vertical="top" wrapText="1"/>
    </xf>
    <xf numFmtId="43" fontId="7" fillId="0" borderId="7" xfId="1" applyNumberFormat="1" applyFont="1" applyFill="1" applyBorder="1" applyAlignment="1">
      <alignment horizontal="left" vertical="top" wrapText="1"/>
    </xf>
    <xf numFmtId="43" fontId="7" fillId="2" borderId="7" xfId="1" applyNumberFormat="1" applyFont="1" applyFill="1" applyBorder="1" applyAlignment="1">
      <alignment horizontal="left" vertical="top" wrapText="1"/>
    </xf>
    <xf numFmtId="43" fontId="5" fillId="0" borderId="7" xfId="1" applyNumberFormat="1" applyFont="1" applyFill="1" applyBorder="1" applyAlignment="1">
      <alignment horizontal="left" vertical="top" wrapText="1"/>
    </xf>
    <xf numFmtId="43" fontId="5" fillId="2" borderId="7" xfId="1" applyNumberFormat="1" applyFont="1" applyFill="1" applyBorder="1" applyAlignment="1">
      <alignment horizontal="left" vertical="top" wrapText="1"/>
    </xf>
    <xf numFmtId="43" fontId="5" fillId="0" borderId="8" xfId="1" applyNumberFormat="1" applyFont="1" applyFill="1" applyBorder="1" applyAlignment="1">
      <alignment horizontal="left" vertical="top" wrapText="1"/>
    </xf>
    <xf numFmtId="43" fontId="5" fillId="2" borderId="8" xfId="1" applyNumberFormat="1" applyFont="1" applyFill="1" applyBorder="1" applyAlignment="1">
      <alignment horizontal="left" vertical="top" wrapText="1"/>
    </xf>
    <xf numFmtId="43" fontId="5" fillId="0" borderId="6" xfId="1" applyNumberFormat="1" applyFont="1" applyFill="1" applyBorder="1" applyAlignment="1">
      <alignment horizontal="left" vertical="top" wrapText="1"/>
    </xf>
    <xf numFmtId="43" fontId="5" fillId="2" borderId="6" xfId="1" applyNumberFormat="1" applyFont="1" applyFill="1" applyBorder="1" applyAlignment="1">
      <alignment horizontal="left" vertical="top" wrapText="1"/>
    </xf>
    <xf numFmtId="43" fontId="6" fillId="0" borderId="6" xfId="1" applyNumberFormat="1" applyFont="1" applyFill="1" applyBorder="1" applyAlignment="1">
      <alignment horizontal="left" vertical="top" wrapText="1"/>
    </xf>
    <xf numFmtId="43" fontId="6" fillId="2" borderId="6" xfId="1" applyNumberFormat="1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43" fontId="8" fillId="0" borderId="6" xfId="1" applyNumberFormat="1" applyFont="1" applyFill="1" applyBorder="1" applyAlignment="1">
      <alignment horizontal="left" vertical="top" wrapText="1"/>
    </xf>
    <xf numFmtId="43" fontId="8" fillId="2" borderId="6" xfId="1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vertical="top" wrapText="1"/>
    </xf>
    <xf numFmtId="43" fontId="6" fillId="0" borderId="3" xfId="1" applyNumberFormat="1" applyFont="1" applyFill="1" applyBorder="1" applyAlignment="1">
      <alignment horizontal="left" vertical="top" wrapText="1"/>
    </xf>
    <xf numFmtId="43" fontId="6" fillId="2" borderId="3" xfId="1" applyNumberFormat="1" applyFont="1" applyFill="1" applyBorder="1" applyAlignment="1">
      <alignment horizontal="left" vertical="top" wrapText="1"/>
    </xf>
    <xf numFmtId="0" fontId="7" fillId="0" borderId="1" xfId="0" applyFont="1" applyFill="1" applyBorder="1"/>
    <xf numFmtId="43" fontId="7" fillId="0" borderId="3" xfId="1" applyNumberFormat="1" applyFont="1" applyFill="1" applyBorder="1" applyAlignment="1">
      <alignment horizontal="left" vertical="top" wrapText="1"/>
    </xf>
    <xf numFmtId="43" fontId="7" fillId="2" borderId="3" xfId="1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vertical="top"/>
    </xf>
    <xf numFmtId="43" fontId="8" fillId="0" borderId="1" xfId="1" applyNumberFormat="1" applyFont="1" applyFill="1" applyBorder="1" applyAlignment="1">
      <alignment horizontal="left" vertical="top" wrapText="1"/>
    </xf>
    <xf numFmtId="43" fontId="8" fillId="2" borderId="1" xfId="1" applyNumberFormat="1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vertical="top"/>
    </xf>
    <xf numFmtId="0" fontId="10" fillId="0" borderId="1" xfId="0" applyFont="1" applyFill="1" applyBorder="1" applyAlignment="1">
      <alignment vertical="top" wrapText="1"/>
    </xf>
    <xf numFmtId="43" fontId="7" fillId="0" borderId="5" xfId="1" applyNumberFormat="1" applyFont="1" applyFill="1" applyBorder="1" applyAlignment="1">
      <alignment horizontal="left" vertical="top" wrapText="1"/>
    </xf>
    <xf numFmtId="43" fontId="7" fillId="0" borderId="9" xfId="1" applyNumberFormat="1" applyFont="1" applyFill="1" applyBorder="1" applyAlignment="1">
      <alignment horizontal="left" vertical="top" wrapText="1"/>
    </xf>
    <xf numFmtId="43" fontId="7" fillId="2" borderId="5" xfId="1" applyNumberFormat="1" applyFont="1" applyFill="1" applyBorder="1" applyAlignment="1">
      <alignment horizontal="left" vertical="top" wrapText="1"/>
    </xf>
    <xf numFmtId="43" fontId="7" fillId="2" borderId="9" xfId="1" applyNumberFormat="1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vertical="top"/>
    </xf>
    <xf numFmtId="43" fontId="5" fillId="0" borderId="5" xfId="1" applyNumberFormat="1" applyFont="1" applyFill="1" applyBorder="1" applyAlignment="1">
      <alignment horizontal="left" vertical="top" wrapText="1"/>
    </xf>
    <xf numFmtId="43" fontId="5" fillId="2" borderId="5" xfId="1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top" wrapText="1"/>
    </xf>
    <xf numFmtId="43" fontId="5" fillId="0" borderId="9" xfId="1" applyNumberFormat="1" applyFont="1" applyFill="1" applyBorder="1" applyAlignment="1">
      <alignment horizontal="left" vertical="top" wrapText="1"/>
    </xf>
    <xf numFmtId="43" fontId="5" fillId="2" borderId="9" xfId="1" applyNumberFormat="1" applyFont="1" applyFill="1" applyBorder="1" applyAlignment="1">
      <alignment horizontal="left" vertical="top" wrapText="1"/>
    </xf>
    <xf numFmtId="165" fontId="7" fillId="0" borderId="1" xfId="0" applyNumberFormat="1" applyFont="1" applyFill="1" applyBorder="1" applyAlignment="1">
      <alignment horizontal="left" vertical="top" wrapText="1"/>
    </xf>
    <xf numFmtId="43" fontId="7" fillId="0" borderId="0" xfId="1" applyNumberFormat="1" applyFont="1" applyFill="1" applyBorder="1" applyAlignment="1">
      <alignment horizontal="left" vertical="top" wrapText="1"/>
    </xf>
    <xf numFmtId="43" fontId="7" fillId="2" borderId="0" xfId="1" applyNumberFormat="1" applyFont="1" applyFill="1" applyBorder="1" applyAlignment="1">
      <alignment horizontal="left" vertical="top" wrapText="1"/>
    </xf>
    <xf numFmtId="43" fontId="5" fillId="2" borderId="2" xfId="1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right"/>
    </xf>
    <xf numFmtId="0" fontId="7" fillId="3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3" fontId="7" fillId="0" borderId="1" xfId="0" applyNumberFormat="1" applyFont="1" applyFill="1" applyBorder="1" applyAlignment="1">
      <alignment horizontal="left" vertical="top" wrapText="1"/>
    </xf>
    <xf numFmtId="0" fontId="7" fillId="0" borderId="0" xfId="0" applyFont="1" applyFill="1" applyBorder="1"/>
    <xf numFmtId="43" fontId="5" fillId="0" borderId="0" xfId="1" applyNumberFormat="1" applyFont="1" applyFill="1" applyBorder="1"/>
    <xf numFmtId="43" fontId="5" fillId="2" borderId="0" xfId="1" applyNumberFormat="1" applyFont="1" applyFill="1" applyBorder="1"/>
    <xf numFmtId="43" fontId="7" fillId="0" borderId="0" xfId="1" applyNumberFormat="1" applyFont="1" applyFill="1" applyBorder="1"/>
    <xf numFmtId="0" fontId="12" fillId="0" borderId="0" xfId="0" applyFont="1" applyFill="1" applyBorder="1"/>
    <xf numFmtId="3" fontId="5" fillId="0" borderId="1" xfId="0" applyNumberFormat="1" applyFont="1" applyFill="1" applyBorder="1" applyAlignment="1">
      <alignment horizontal="left" vertical="top"/>
    </xf>
    <xf numFmtId="166" fontId="2" fillId="0" borderId="7" xfId="0" applyNumberFormat="1" applyFont="1" applyFill="1" applyBorder="1" applyAlignment="1">
      <alignment horizontal="right" vertical="top" wrapText="1"/>
    </xf>
    <xf numFmtId="166" fontId="5" fillId="0" borderId="1" xfId="1" applyNumberFormat="1" applyFont="1" applyFill="1" applyBorder="1" applyAlignment="1">
      <alignment horizontal="right" vertical="top" wrapText="1"/>
    </xf>
    <xf numFmtId="166" fontId="5" fillId="0" borderId="0" xfId="1" applyNumberFormat="1" applyFont="1" applyFill="1" applyBorder="1" applyAlignment="1">
      <alignment horizontal="right"/>
    </xf>
    <xf numFmtId="166" fontId="5" fillId="0" borderId="2" xfId="1" applyNumberFormat="1" applyFont="1" applyFill="1" applyBorder="1" applyAlignment="1">
      <alignment horizontal="right" vertical="top" wrapText="1"/>
    </xf>
    <xf numFmtId="0" fontId="13" fillId="0" borderId="0" xfId="0" applyFont="1"/>
    <xf numFmtId="0" fontId="4" fillId="0" borderId="0" xfId="0" applyFont="1" applyFill="1"/>
    <xf numFmtId="166" fontId="4" fillId="0" borderId="0" xfId="0" applyNumberFormat="1" applyFont="1" applyFill="1" applyAlignment="1">
      <alignment horizontal="right"/>
    </xf>
    <xf numFmtId="0" fontId="4" fillId="2" borderId="0" xfId="0" applyFont="1" applyFill="1"/>
    <xf numFmtId="0" fontId="12" fillId="0" borderId="0" xfId="0" applyFont="1" applyFill="1" applyBorder="1" applyAlignment="1"/>
    <xf numFmtId="0" fontId="7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justify" vertical="top" wrapText="1"/>
    </xf>
    <xf numFmtId="0" fontId="7" fillId="0" borderId="1" xfId="0" applyFont="1" applyFill="1" applyBorder="1" applyAlignment="1">
      <alignment horizontal="justify" vertical="top" wrapText="1"/>
    </xf>
    <xf numFmtId="0" fontId="6" fillId="0" borderId="1" xfId="0" applyNumberFormat="1" applyFont="1" applyFill="1" applyBorder="1" applyAlignment="1">
      <alignment horizontal="left" vertical="top" wrapText="1"/>
    </xf>
    <xf numFmtId="0" fontId="7" fillId="0" borderId="1" xfId="0" applyNumberFormat="1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left" vertical="center" wrapText="1"/>
    </xf>
    <xf numFmtId="43" fontId="10" fillId="0" borderId="1" xfId="1" applyNumberFormat="1" applyFont="1" applyFill="1" applyBorder="1" applyAlignment="1">
      <alignment horizontal="left" vertical="top" wrapText="1"/>
    </xf>
    <xf numFmtId="43" fontId="10" fillId="2" borderId="1" xfId="1" applyNumberFormat="1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justify" vertical="distributed"/>
    </xf>
    <xf numFmtId="0" fontId="7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43" fontId="13" fillId="0" borderId="0" xfId="1" applyNumberFormat="1" applyFont="1" applyFill="1"/>
    <xf numFmtId="166" fontId="13" fillId="0" borderId="0" xfId="1" applyNumberFormat="1" applyFont="1" applyFill="1" applyAlignment="1">
      <alignment horizontal="right"/>
    </xf>
    <xf numFmtId="43" fontId="13" fillId="2" borderId="0" xfId="1" applyNumberFormat="1" applyFont="1" applyFill="1"/>
    <xf numFmtId="0" fontId="13" fillId="0" borderId="0" xfId="0" applyFont="1" applyFill="1"/>
    <xf numFmtId="166" fontId="13" fillId="0" borderId="0" xfId="0" applyNumberFormat="1" applyFont="1" applyFill="1" applyAlignment="1">
      <alignment horizontal="right"/>
    </xf>
    <xf numFmtId="0" fontId="13" fillId="2" borderId="0" xfId="0" applyFont="1" applyFill="1"/>
    <xf numFmtId="0" fontId="16" fillId="2" borderId="0" xfId="0" applyFont="1" applyFill="1" applyBorder="1" applyAlignment="1"/>
    <xf numFmtId="166" fontId="19" fillId="0" borderId="0" xfId="0" applyNumberFormat="1" applyFont="1" applyFill="1" applyAlignment="1">
      <alignment horizontal="right"/>
    </xf>
    <xf numFmtId="0" fontId="20" fillId="0" borderId="0" xfId="0" applyFont="1" applyFill="1"/>
    <xf numFmtId="166" fontId="20" fillId="0" borderId="0" xfId="0" applyNumberFormat="1" applyFont="1" applyFill="1" applyAlignment="1">
      <alignment horizontal="right"/>
    </xf>
    <xf numFmtId="0" fontId="7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166" fontId="13" fillId="0" borderId="0" xfId="0" applyNumberFormat="1" applyFont="1" applyFill="1" applyAlignment="1">
      <alignment horizontal="center"/>
    </xf>
    <xf numFmtId="166" fontId="18" fillId="0" borderId="0" xfId="0" applyNumberFormat="1" applyFont="1" applyFill="1" applyAlignment="1">
      <alignment horizontal="left"/>
    </xf>
    <xf numFmtId="0" fontId="17" fillId="0" borderId="0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96"/>
  <sheetViews>
    <sheetView tabSelected="1" workbookViewId="0">
      <pane ySplit="2340" topLeftCell="A106" activePane="bottomLeft"/>
      <selection activeCell="M2" sqref="M2"/>
      <selection pane="bottomLeft" activeCell="I184" sqref="I184"/>
    </sheetView>
  </sheetViews>
  <sheetFormatPr defaultRowHeight="14.4" x14ac:dyDescent="0.3"/>
  <cols>
    <col min="1" max="1" width="18.6640625" style="1" customWidth="1"/>
    <col min="2" max="2" width="32.33203125" style="98" customWidth="1"/>
    <col min="3" max="3" width="13" style="103" customWidth="1"/>
    <col min="4" max="4" width="13.33203125" style="105" customWidth="1"/>
    <col min="5" max="5" width="13.44140625" style="103" customWidth="1"/>
    <col min="6" max="6" width="9.5546875" style="104" customWidth="1"/>
    <col min="7" max="7" width="12.5546875" style="103" customWidth="1"/>
    <col min="8" max="8" width="14.33203125" style="105" customWidth="1"/>
    <col min="9" max="9" width="13.33203125" style="105" customWidth="1"/>
    <col min="10" max="10" width="12.88671875" style="105" customWidth="1"/>
    <col min="11" max="11" width="9.109375" style="104" customWidth="1"/>
    <col min="12" max="12" width="12" style="103" customWidth="1"/>
    <col min="13" max="13" width="11.6640625" style="104" customWidth="1"/>
    <col min="14" max="14" width="12.88671875" style="103" customWidth="1"/>
  </cols>
  <sheetData>
    <row r="1" spans="1:14" ht="9" customHeight="1" x14ac:dyDescent="0.3"/>
    <row r="2" spans="1:14" ht="18" hidden="1" x14ac:dyDescent="0.35">
      <c r="M2" s="107"/>
    </row>
    <row r="3" spans="1:14" x14ac:dyDescent="0.3">
      <c r="K3" s="124" t="s">
        <v>277</v>
      </c>
      <c r="L3" s="124"/>
      <c r="M3" s="124"/>
      <c r="N3" s="124"/>
    </row>
    <row r="4" spans="1:14" ht="8.4" customHeight="1" x14ac:dyDescent="0.3">
      <c r="K4" s="123"/>
      <c r="L4" s="123"/>
      <c r="M4" s="123"/>
      <c r="N4" s="123"/>
    </row>
    <row r="5" spans="1:14" ht="17.399999999999999" x14ac:dyDescent="0.3">
      <c r="B5" s="125" t="s">
        <v>283</v>
      </c>
      <c r="C5" s="125"/>
      <c r="D5" s="125"/>
      <c r="E5" s="125"/>
      <c r="F5" s="125"/>
      <c r="G5" s="125"/>
      <c r="H5" s="125"/>
      <c r="I5" s="125"/>
      <c r="J5" s="82"/>
      <c r="K5" s="81"/>
      <c r="L5" s="108"/>
      <c r="M5" s="109"/>
      <c r="N5" s="80"/>
    </row>
    <row r="6" spans="1:14" ht="17.399999999999999" x14ac:dyDescent="0.3">
      <c r="B6" s="125" t="s">
        <v>280</v>
      </c>
      <c r="C6" s="125"/>
      <c r="D6" s="125"/>
      <c r="E6" s="125"/>
      <c r="F6" s="125"/>
      <c r="G6" s="125"/>
      <c r="H6" s="125"/>
      <c r="I6" s="125"/>
      <c r="J6" s="82"/>
      <c r="K6" s="81"/>
      <c r="L6" s="80"/>
      <c r="M6" s="81"/>
      <c r="N6" s="80"/>
    </row>
    <row r="7" spans="1:14" ht="17.399999999999999" x14ac:dyDescent="0.3">
      <c r="B7" s="126" t="s">
        <v>264</v>
      </c>
      <c r="C7" s="126"/>
      <c r="D7" s="126"/>
      <c r="E7" s="126"/>
      <c r="F7" s="126"/>
      <c r="G7" s="126"/>
      <c r="H7" s="126"/>
      <c r="I7" s="126"/>
      <c r="J7" s="106"/>
      <c r="K7" s="81"/>
      <c r="L7" s="80"/>
      <c r="M7" s="81"/>
      <c r="N7" s="80"/>
    </row>
    <row r="8" spans="1:14" x14ac:dyDescent="0.3">
      <c r="A8" s="2"/>
      <c r="B8" s="83"/>
      <c r="C8" s="80"/>
      <c r="D8" s="82"/>
      <c r="E8" s="80"/>
      <c r="F8" s="81"/>
      <c r="G8" s="80"/>
      <c r="H8" s="82"/>
      <c r="I8" s="82"/>
      <c r="J8" s="82"/>
      <c r="K8" s="81"/>
      <c r="L8" s="80"/>
      <c r="M8" s="81"/>
      <c r="N8" s="80"/>
    </row>
    <row r="9" spans="1:14" x14ac:dyDescent="0.3">
      <c r="A9" s="112" t="s">
        <v>0</v>
      </c>
      <c r="B9" s="113" t="s">
        <v>1</v>
      </c>
      <c r="C9" s="114" t="s">
        <v>2</v>
      </c>
      <c r="D9" s="115"/>
      <c r="E9" s="115"/>
      <c r="F9" s="115"/>
      <c r="G9" s="115"/>
      <c r="H9" s="116"/>
      <c r="I9" s="116"/>
      <c r="J9" s="116"/>
      <c r="K9" s="116"/>
      <c r="L9" s="116"/>
      <c r="M9" s="115"/>
      <c r="N9" s="117"/>
    </row>
    <row r="10" spans="1:14" x14ac:dyDescent="0.3">
      <c r="A10" s="112"/>
      <c r="B10" s="113"/>
      <c r="C10" s="118" t="s">
        <v>282</v>
      </c>
      <c r="D10" s="119"/>
      <c r="E10" s="119"/>
      <c r="F10" s="120"/>
      <c r="G10" s="120"/>
      <c r="H10" s="118" t="s">
        <v>266</v>
      </c>
      <c r="I10" s="119"/>
      <c r="J10" s="119"/>
      <c r="K10" s="120"/>
      <c r="L10" s="120"/>
      <c r="M10" s="121" t="s">
        <v>279</v>
      </c>
      <c r="N10" s="122"/>
    </row>
    <row r="11" spans="1:14" ht="44.4" customHeight="1" x14ac:dyDescent="0.3">
      <c r="A11" s="112"/>
      <c r="B11" s="113"/>
      <c r="C11" s="3" t="s">
        <v>3</v>
      </c>
      <c r="D11" s="6" t="s">
        <v>271</v>
      </c>
      <c r="E11" s="4" t="s">
        <v>278</v>
      </c>
      <c r="F11" s="75" t="s">
        <v>273</v>
      </c>
      <c r="G11" s="4" t="s">
        <v>274</v>
      </c>
      <c r="H11" s="5" t="s">
        <v>3</v>
      </c>
      <c r="I11" s="6" t="str">
        <f>D11</f>
        <v>План                           январь-июнь</v>
      </c>
      <c r="J11" s="4" t="s">
        <v>272</v>
      </c>
      <c r="K11" s="75" t="str">
        <f>F11</f>
        <v>% испол  январь-июнь</v>
      </c>
      <c r="L11" s="4" t="str">
        <f>G11</f>
        <v>Откл. ф/п  январь-июнь</v>
      </c>
      <c r="M11" s="75" t="s">
        <v>275</v>
      </c>
      <c r="N11" s="4" t="s">
        <v>276</v>
      </c>
    </row>
    <row r="12" spans="1:14" ht="22.8" x14ac:dyDescent="0.3">
      <c r="A12" s="7" t="s">
        <v>4</v>
      </c>
      <c r="B12" s="7" t="s">
        <v>5</v>
      </c>
      <c r="C12" s="8">
        <f>C13+C103</f>
        <v>13090000</v>
      </c>
      <c r="D12" s="9">
        <f>D13+D103</f>
        <v>5297450</v>
      </c>
      <c r="E12" s="8">
        <f>E13+E103</f>
        <v>5378368.7699999996</v>
      </c>
      <c r="F12" s="76">
        <f>E12/D12*100</f>
        <v>101.52750417653775</v>
      </c>
      <c r="G12" s="8">
        <f>E12-D12</f>
        <v>80918.769999999553</v>
      </c>
      <c r="H12" s="8">
        <f>H13+H103</f>
        <v>10023300</v>
      </c>
      <c r="I12" s="9">
        <f>I13+I103</f>
        <v>5254050</v>
      </c>
      <c r="J12" s="8">
        <f>J13+J103</f>
        <v>-266581.72000000079</v>
      </c>
      <c r="K12" s="76">
        <f t="shared" ref="K12:K17" si="0">J12/I12*100</f>
        <v>-5.073832947916384</v>
      </c>
      <c r="L12" s="8">
        <f>J12-I12</f>
        <v>-5520631.7200000007</v>
      </c>
      <c r="M12" s="78">
        <f>E12/J12*100-100</f>
        <v>-2117.5309732415199</v>
      </c>
      <c r="N12" s="8">
        <f>E12-J12</f>
        <v>5644950.4900000002</v>
      </c>
    </row>
    <row r="13" spans="1:14" x14ac:dyDescent="0.3">
      <c r="A13" s="7"/>
      <c r="B13" s="7" t="s">
        <v>6</v>
      </c>
      <c r="C13" s="8">
        <f>C14+C47+C59+C41+C92+C96</f>
        <v>13079400</v>
      </c>
      <c r="D13" s="8">
        <f t="shared" ref="D13:E13" si="1">D14+D47+D59+D41+D92+D96</f>
        <v>5292400</v>
      </c>
      <c r="E13" s="8">
        <f t="shared" si="1"/>
        <v>5283785.8</v>
      </c>
      <c r="F13" s="76">
        <f>E13/D13*100</f>
        <v>99.837234524979209</v>
      </c>
      <c r="G13" s="8">
        <f t="shared" ref="G13:G91" si="2">E13-D13</f>
        <v>-8614.2000000001863</v>
      </c>
      <c r="H13" s="9">
        <f>H14+H47+H59+H41+H92+H96</f>
        <v>10017800</v>
      </c>
      <c r="I13" s="9">
        <f>I14+I47+I59+I41+I92+I96</f>
        <v>5251550</v>
      </c>
      <c r="J13" s="8">
        <f t="shared" ref="J13" si="3">J14+J47+J59+J41+J92+J96</f>
        <v>-406643.81000000075</v>
      </c>
      <c r="K13" s="76">
        <f t="shared" si="0"/>
        <v>-7.7433102607801647</v>
      </c>
      <c r="L13" s="8">
        <f t="shared" ref="L13:L91" si="4">J13-I13</f>
        <v>-5658193.8100000005</v>
      </c>
      <c r="M13" s="78">
        <f>E13/J13*100-100</f>
        <v>-1399.3646208459413</v>
      </c>
      <c r="N13" s="8">
        <f t="shared" ref="N13:N91" si="5">E13-J13</f>
        <v>5690429.6100000003</v>
      </c>
    </row>
    <row r="14" spans="1:14" x14ac:dyDescent="0.3">
      <c r="A14" s="11" t="s">
        <v>7</v>
      </c>
      <c r="B14" s="11" t="s">
        <v>8</v>
      </c>
      <c r="C14" s="12">
        <f>C21+C15</f>
        <v>3058000</v>
      </c>
      <c r="D14" s="13">
        <f>D21+D15</f>
        <v>1529000</v>
      </c>
      <c r="E14" s="12">
        <f>E21+E15+E26+E39+E40</f>
        <v>1107603.6200000001</v>
      </c>
      <c r="F14" s="76">
        <f>E14/D14*100</f>
        <v>72.439739699149769</v>
      </c>
      <c r="G14" s="8">
        <f t="shared" si="2"/>
        <v>-421396.37999999989</v>
      </c>
      <c r="H14" s="13">
        <f>H21+H15</f>
        <v>2152200</v>
      </c>
      <c r="I14" s="13">
        <f>I21+I15</f>
        <v>1076100</v>
      </c>
      <c r="J14" s="12">
        <f>J21+J15+J26+J39+J40</f>
        <v>1264220.7</v>
      </c>
      <c r="K14" s="76">
        <f t="shared" si="0"/>
        <v>117.48171173682742</v>
      </c>
      <c r="L14" s="8">
        <f t="shared" si="4"/>
        <v>188120.69999999995</v>
      </c>
      <c r="M14" s="78">
        <f>E14/J14*100-100</f>
        <v>-12.388428697615836</v>
      </c>
      <c r="N14" s="8">
        <f t="shared" si="5"/>
        <v>-156617.07999999984</v>
      </c>
    </row>
    <row r="15" spans="1:14" ht="106.2" customHeight="1" x14ac:dyDescent="0.3">
      <c r="A15" s="14" t="s">
        <v>9</v>
      </c>
      <c r="B15" s="84" t="s">
        <v>249</v>
      </c>
      <c r="C15" s="15">
        <f>C16</f>
        <v>3058000</v>
      </c>
      <c r="D15" s="16">
        <f>D16</f>
        <v>1529000</v>
      </c>
      <c r="E15" s="15">
        <f>E16+E17+E19+E20</f>
        <v>1047686.04</v>
      </c>
      <c r="F15" s="76">
        <f>E15/D15*100</f>
        <v>68.520996729888822</v>
      </c>
      <c r="G15" s="8">
        <f t="shared" si="2"/>
        <v>-481313.95999999996</v>
      </c>
      <c r="H15" s="16">
        <f>H16</f>
        <v>2152200</v>
      </c>
      <c r="I15" s="16">
        <f>I16</f>
        <v>1076100</v>
      </c>
      <c r="J15" s="16">
        <f>J16+J17+J19+J20</f>
        <v>1218110.99</v>
      </c>
      <c r="K15" s="76">
        <f t="shared" si="0"/>
        <v>113.19682092742309</v>
      </c>
      <c r="L15" s="8">
        <f t="shared" si="4"/>
        <v>142010.99</v>
      </c>
      <c r="M15" s="78">
        <f t="shared" ref="M15:M78" si="6">E15/J15*100-100</f>
        <v>-13.990921303484825</v>
      </c>
      <c r="N15" s="8">
        <f t="shared" si="5"/>
        <v>-170424.94999999995</v>
      </c>
    </row>
    <row r="16" spans="1:14" x14ac:dyDescent="0.3">
      <c r="A16" s="17" t="s">
        <v>10</v>
      </c>
      <c r="B16" s="17" t="s">
        <v>11</v>
      </c>
      <c r="C16" s="18">
        <v>3058000</v>
      </c>
      <c r="D16" s="15">
        <v>1529000</v>
      </c>
      <c r="E16" s="18">
        <v>1047352.75</v>
      </c>
      <c r="F16" s="76">
        <f>E16/D16*100</f>
        <v>68.499198822759979</v>
      </c>
      <c r="G16" s="8">
        <f t="shared" si="2"/>
        <v>-481647.25</v>
      </c>
      <c r="H16" s="18">
        <v>2152200</v>
      </c>
      <c r="I16" s="19">
        <v>1076100</v>
      </c>
      <c r="J16" s="18">
        <v>1218110.99</v>
      </c>
      <c r="K16" s="76">
        <f t="shared" si="0"/>
        <v>113.19682092742309</v>
      </c>
      <c r="L16" s="8">
        <f t="shared" si="4"/>
        <v>142010.99</v>
      </c>
      <c r="M16" s="78">
        <f t="shared" si="6"/>
        <v>-14.018282521201129</v>
      </c>
      <c r="N16" s="8">
        <f t="shared" si="5"/>
        <v>-170758.24</v>
      </c>
    </row>
    <row r="17" spans="1:14" x14ac:dyDescent="0.3">
      <c r="A17" s="11" t="s">
        <v>12</v>
      </c>
      <c r="B17" s="17" t="s">
        <v>13</v>
      </c>
      <c r="C17" s="15"/>
      <c r="D17" s="16"/>
      <c r="E17" s="15">
        <v>0</v>
      </c>
      <c r="F17" s="76"/>
      <c r="G17" s="8">
        <f t="shared" si="2"/>
        <v>0</v>
      </c>
      <c r="H17" s="16"/>
      <c r="I17" s="16"/>
      <c r="J17" s="16">
        <v>0</v>
      </c>
      <c r="K17" s="76" t="e">
        <f t="shared" si="0"/>
        <v>#DIV/0!</v>
      </c>
      <c r="L17" s="8">
        <f>J17-I17</f>
        <v>0</v>
      </c>
      <c r="M17" s="78" t="e">
        <f>E17/J17*100-100</f>
        <v>#DIV/0!</v>
      </c>
      <c r="N17" s="8">
        <f>E17-J17</f>
        <v>0</v>
      </c>
    </row>
    <row r="18" spans="1:14" x14ac:dyDescent="0.3">
      <c r="A18" s="11" t="s">
        <v>14</v>
      </c>
      <c r="B18" s="17" t="s">
        <v>15</v>
      </c>
      <c r="C18" s="15"/>
      <c r="D18" s="16"/>
      <c r="E18" s="15"/>
      <c r="F18" s="76"/>
      <c r="G18" s="8"/>
      <c r="H18" s="16"/>
      <c r="I18" s="16"/>
      <c r="J18" s="16"/>
      <c r="K18" s="76" t="e">
        <f t="shared" ref="K18:K80" si="7">J18/I18*100</f>
        <v>#DIV/0!</v>
      </c>
      <c r="L18" s="8"/>
      <c r="M18" s="78" t="e">
        <f t="shared" si="6"/>
        <v>#DIV/0!</v>
      </c>
      <c r="N18" s="8"/>
    </row>
    <row r="19" spans="1:14" x14ac:dyDescent="0.3">
      <c r="A19" s="11" t="s">
        <v>16</v>
      </c>
      <c r="B19" s="17" t="s">
        <v>17</v>
      </c>
      <c r="C19" s="15"/>
      <c r="D19" s="16"/>
      <c r="E19" s="15">
        <v>333.29</v>
      </c>
      <c r="F19" s="76"/>
      <c r="G19" s="8">
        <f t="shared" si="2"/>
        <v>333.29</v>
      </c>
      <c r="H19" s="16"/>
      <c r="I19" s="16"/>
      <c r="J19" s="16">
        <v>0</v>
      </c>
      <c r="K19" s="76" t="e">
        <f>J19/I19*100</f>
        <v>#DIV/0!</v>
      </c>
      <c r="L19" s="8">
        <f>J19-I19</f>
        <v>0</v>
      </c>
      <c r="M19" s="78" t="e">
        <f>E19/J19*100-100</f>
        <v>#DIV/0!</v>
      </c>
      <c r="N19" s="8">
        <f>E19-J19</f>
        <v>333.29</v>
      </c>
    </row>
    <row r="20" spans="1:14" x14ac:dyDescent="0.3">
      <c r="A20" s="11" t="s">
        <v>18</v>
      </c>
      <c r="B20" s="17" t="s">
        <v>19</v>
      </c>
      <c r="C20" s="15"/>
      <c r="D20" s="16"/>
      <c r="E20" s="15">
        <v>0</v>
      </c>
      <c r="F20" s="76"/>
      <c r="G20" s="8">
        <f t="shared" si="2"/>
        <v>0</v>
      </c>
      <c r="H20" s="16"/>
      <c r="I20" s="16"/>
      <c r="J20" s="16">
        <v>0</v>
      </c>
      <c r="K20" s="76" t="e">
        <f t="shared" si="7"/>
        <v>#DIV/0!</v>
      </c>
      <c r="L20" s="8">
        <f t="shared" si="4"/>
        <v>0</v>
      </c>
      <c r="M20" s="78" t="e">
        <f t="shared" si="6"/>
        <v>#DIV/0!</v>
      </c>
      <c r="N20" s="8">
        <f t="shared" si="5"/>
        <v>0</v>
      </c>
    </row>
    <row r="21" spans="1:14" ht="148.80000000000001" customHeight="1" x14ac:dyDescent="0.3">
      <c r="A21" s="11" t="s">
        <v>20</v>
      </c>
      <c r="B21" s="84" t="s">
        <v>21</v>
      </c>
      <c r="C21" s="8">
        <f>C22+C23+C24+C25</f>
        <v>0</v>
      </c>
      <c r="D21" s="9">
        <f>D22+D23+D24+D25</f>
        <v>0</v>
      </c>
      <c r="E21" s="8">
        <f>E22+E23+E24+E25</f>
        <v>7895.5</v>
      </c>
      <c r="F21" s="76"/>
      <c r="G21" s="8">
        <f t="shared" si="2"/>
        <v>7895.5</v>
      </c>
      <c r="H21" s="9">
        <f>H22+H23+H24+H25</f>
        <v>0</v>
      </c>
      <c r="I21" s="9">
        <f>I22+I23+I24+I25</f>
        <v>0</v>
      </c>
      <c r="J21" s="9">
        <f>J22+J23+J24+J25</f>
        <v>17000.400000000001</v>
      </c>
      <c r="K21" s="76" t="e">
        <f t="shared" si="7"/>
        <v>#DIV/0!</v>
      </c>
      <c r="L21" s="8">
        <f t="shared" si="4"/>
        <v>17000.400000000001</v>
      </c>
      <c r="M21" s="78">
        <f t="shared" si="6"/>
        <v>-53.55697512999695</v>
      </c>
      <c r="N21" s="8">
        <f t="shared" si="5"/>
        <v>-9104.9000000000015</v>
      </c>
    </row>
    <row r="22" spans="1:14" x14ac:dyDescent="0.3">
      <c r="A22" s="17" t="s">
        <v>22</v>
      </c>
      <c r="B22" s="17" t="s">
        <v>11</v>
      </c>
      <c r="C22" s="20"/>
      <c r="D22" s="21"/>
      <c r="E22" s="20">
        <v>7895.5</v>
      </c>
      <c r="F22" s="76"/>
      <c r="G22" s="8">
        <f t="shared" si="2"/>
        <v>7895.5</v>
      </c>
      <c r="H22" s="21"/>
      <c r="I22" s="21"/>
      <c r="J22" s="20">
        <v>17000.400000000001</v>
      </c>
      <c r="K22" s="76" t="e">
        <f t="shared" si="7"/>
        <v>#DIV/0!</v>
      </c>
      <c r="L22" s="8">
        <f t="shared" si="4"/>
        <v>17000.400000000001</v>
      </c>
      <c r="M22" s="78">
        <f t="shared" si="6"/>
        <v>-53.55697512999695</v>
      </c>
      <c r="N22" s="8">
        <f t="shared" si="5"/>
        <v>-9104.9000000000015</v>
      </c>
    </row>
    <row r="23" spans="1:14" x14ac:dyDescent="0.3">
      <c r="A23" s="17" t="s">
        <v>23</v>
      </c>
      <c r="B23" s="17" t="s">
        <v>13</v>
      </c>
      <c r="C23" s="20"/>
      <c r="D23" s="21"/>
      <c r="E23" s="20">
        <v>0</v>
      </c>
      <c r="F23" s="76"/>
      <c r="G23" s="8">
        <f t="shared" si="2"/>
        <v>0</v>
      </c>
      <c r="H23" s="21"/>
      <c r="I23" s="21"/>
      <c r="J23" s="21">
        <v>0</v>
      </c>
      <c r="K23" s="76" t="e">
        <f t="shared" si="7"/>
        <v>#DIV/0!</v>
      </c>
      <c r="L23" s="8">
        <f t="shared" si="4"/>
        <v>0</v>
      </c>
      <c r="M23" s="78" t="e">
        <f t="shared" si="6"/>
        <v>#DIV/0!</v>
      </c>
      <c r="N23" s="8">
        <f t="shared" si="5"/>
        <v>0</v>
      </c>
    </row>
    <row r="24" spans="1:14" x14ac:dyDescent="0.3">
      <c r="A24" s="17" t="s">
        <v>24</v>
      </c>
      <c r="B24" s="17" t="s">
        <v>17</v>
      </c>
      <c r="C24" s="20"/>
      <c r="D24" s="21"/>
      <c r="E24" s="20">
        <v>0</v>
      </c>
      <c r="F24" s="76"/>
      <c r="G24" s="8">
        <f t="shared" si="2"/>
        <v>0</v>
      </c>
      <c r="H24" s="21"/>
      <c r="I24" s="21"/>
      <c r="J24" s="21">
        <v>0</v>
      </c>
      <c r="K24" s="76" t="e">
        <f t="shared" si="7"/>
        <v>#DIV/0!</v>
      </c>
      <c r="L24" s="8">
        <f t="shared" si="4"/>
        <v>0</v>
      </c>
      <c r="M24" s="78" t="e">
        <f t="shared" si="6"/>
        <v>#DIV/0!</v>
      </c>
      <c r="N24" s="8">
        <f t="shared" si="5"/>
        <v>0</v>
      </c>
    </row>
    <row r="25" spans="1:14" x14ac:dyDescent="0.3">
      <c r="A25" s="17" t="s">
        <v>25</v>
      </c>
      <c r="B25" s="17" t="s">
        <v>19</v>
      </c>
      <c r="C25" s="20"/>
      <c r="D25" s="21"/>
      <c r="E25" s="20"/>
      <c r="F25" s="76"/>
      <c r="G25" s="8">
        <f t="shared" si="2"/>
        <v>0</v>
      </c>
      <c r="H25" s="21"/>
      <c r="I25" s="21"/>
      <c r="J25" s="21"/>
      <c r="K25" s="76" t="e">
        <f t="shared" si="7"/>
        <v>#DIV/0!</v>
      </c>
      <c r="L25" s="8">
        <f t="shared" si="4"/>
        <v>0</v>
      </c>
      <c r="M25" s="78" t="e">
        <f t="shared" si="6"/>
        <v>#DIV/0!</v>
      </c>
      <c r="N25" s="8">
        <f t="shared" si="5"/>
        <v>0</v>
      </c>
    </row>
    <row r="26" spans="1:14" ht="60" x14ac:dyDescent="0.3">
      <c r="A26" s="22" t="s">
        <v>26</v>
      </c>
      <c r="B26" s="84" t="s">
        <v>27</v>
      </c>
      <c r="C26" s="23"/>
      <c r="D26" s="24"/>
      <c r="E26" s="23">
        <f>SUM(E27:E31)</f>
        <v>45522.079999999994</v>
      </c>
      <c r="F26" s="76"/>
      <c r="G26" s="8">
        <f t="shared" si="2"/>
        <v>45522.079999999994</v>
      </c>
      <c r="H26" s="24"/>
      <c r="I26" s="24"/>
      <c r="J26" s="24">
        <f>SUM(J27:J31)</f>
        <v>19359.310000000001</v>
      </c>
      <c r="K26" s="76" t="e">
        <f t="shared" si="7"/>
        <v>#DIV/0!</v>
      </c>
      <c r="L26" s="8">
        <f t="shared" si="4"/>
        <v>19359.310000000001</v>
      </c>
      <c r="M26" s="78">
        <f t="shared" si="6"/>
        <v>135.14309136017758</v>
      </c>
      <c r="N26" s="8">
        <f t="shared" si="5"/>
        <v>26162.769999999993</v>
      </c>
    </row>
    <row r="27" spans="1:14" x14ac:dyDescent="0.3">
      <c r="A27" s="17" t="s">
        <v>28</v>
      </c>
      <c r="B27" s="17" t="s">
        <v>11</v>
      </c>
      <c r="C27" s="25"/>
      <c r="D27" s="26"/>
      <c r="E27" s="25">
        <v>44544.7</v>
      </c>
      <c r="F27" s="76" t="e">
        <f t="shared" ref="F27" si="8">E27/D27*100</f>
        <v>#DIV/0!</v>
      </c>
      <c r="G27" s="8">
        <f t="shared" si="2"/>
        <v>44544.7</v>
      </c>
      <c r="H27" s="26"/>
      <c r="I27" s="26"/>
      <c r="J27" s="25">
        <v>18827.5</v>
      </c>
      <c r="K27" s="76" t="e">
        <f t="shared" si="7"/>
        <v>#DIV/0!</v>
      </c>
      <c r="L27" s="8">
        <f t="shared" si="4"/>
        <v>18827.5</v>
      </c>
      <c r="M27" s="78">
        <f t="shared" si="6"/>
        <v>136.59381224273002</v>
      </c>
      <c r="N27" s="8">
        <f t="shared" si="5"/>
        <v>25717.199999999997</v>
      </c>
    </row>
    <row r="28" spans="1:14" x14ac:dyDescent="0.3">
      <c r="A28" s="17" t="s">
        <v>29</v>
      </c>
      <c r="B28" s="17" t="s">
        <v>13</v>
      </c>
      <c r="C28" s="25"/>
      <c r="D28" s="26"/>
      <c r="E28" s="25">
        <v>0</v>
      </c>
      <c r="F28" s="76"/>
      <c r="G28" s="8">
        <f t="shared" si="2"/>
        <v>0</v>
      </c>
      <c r="H28" s="26"/>
      <c r="I28" s="26"/>
      <c r="J28" s="26">
        <v>0</v>
      </c>
      <c r="K28" s="76" t="e">
        <f t="shared" si="7"/>
        <v>#DIV/0!</v>
      </c>
      <c r="L28" s="8">
        <f t="shared" si="4"/>
        <v>0</v>
      </c>
      <c r="M28" s="78" t="e">
        <f t="shared" si="6"/>
        <v>#DIV/0!</v>
      </c>
      <c r="N28" s="8">
        <f t="shared" si="5"/>
        <v>0</v>
      </c>
    </row>
    <row r="29" spans="1:14" ht="24" x14ac:dyDescent="0.3">
      <c r="A29" s="17" t="s">
        <v>30</v>
      </c>
      <c r="B29" s="17" t="s">
        <v>31</v>
      </c>
      <c r="C29" s="25"/>
      <c r="D29" s="26"/>
      <c r="E29" s="25"/>
      <c r="F29" s="76"/>
      <c r="G29" s="8"/>
      <c r="H29" s="26"/>
      <c r="I29" s="26"/>
      <c r="J29" s="26"/>
      <c r="K29" s="76" t="e">
        <f t="shared" si="7"/>
        <v>#DIV/0!</v>
      </c>
      <c r="L29" s="8"/>
      <c r="M29" s="78" t="e">
        <f t="shared" si="6"/>
        <v>#DIV/0!</v>
      </c>
      <c r="N29" s="8"/>
    </row>
    <row r="30" spans="1:14" x14ac:dyDescent="0.3">
      <c r="A30" s="17" t="s">
        <v>32</v>
      </c>
      <c r="B30" s="17" t="s">
        <v>17</v>
      </c>
      <c r="C30" s="25"/>
      <c r="D30" s="26"/>
      <c r="E30" s="25">
        <v>977.38</v>
      </c>
      <c r="F30" s="76"/>
      <c r="G30" s="8">
        <f t="shared" si="2"/>
        <v>977.38</v>
      </c>
      <c r="H30" s="26"/>
      <c r="I30" s="26"/>
      <c r="J30" s="25">
        <v>531.80999999999995</v>
      </c>
      <c r="K30" s="76" t="e">
        <f t="shared" si="7"/>
        <v>#DIV/0!</v>
      </c>
      <c r="L30" s="8">
        <f t="shared" si="4"/>
        <v>531.80999999999995</v>
      </c>
      <c r="M30" s="78">
        <f t="shared" si="6"/>
        <v>83.783682142118437</v>
      </c>
      <c r="N30" s="8">
        <f t="shared" si="5"/>
        <v>445.57000000000005</v>
      </c>
    </row>
    <row r="31" spans="1:14" x14ac:dyDescent="0.3">
      <c r="A31" s="17" t="s">
        <v>33</v>
      </c>
      <c r="B31" s="17" t="s">
        <v>19</v>
      </c>
      <c r="C31" s="25"/>
      <c r="D31" s="26"/>
      <c r="E31" s="25"/>
      <c r="F31" s="76"/>
      <c r="G31" s="8">
        <f t="shared" si="2"/>
        <v>0</v>
      </c>
      <c r="H31" s="26"/>
      <c r="I31" s="26"/>
      <c r="J31" s="26"/>
      <c r="K31" s="76" t="e">
        <f t="shared" si="7"/>
        <v>#DIV/0!</v>
      </c>
      <c r="L31" s="8">
        <f t="shared" si="4"/>
        <v>0</v>
      </c>
      <c r="M31" s="78" t="e">
        <f t="shared" si="6"/>
        <v>#DIV/0!</v>
      </c>
      <c r="N31" s="8">
        <f t="shared" si="5"/>
        <v>0</v>
      </c>
    </row>
    <row r="32" spans="1:14" ht="60" hidden="1" x14ac:dyDescent="0.3">
      <c r="A32" s="11" t="s">
        <v>26</v>
      </c>
      <c r="B32" s="11" t="s">
        <v>34</v>
      </c>
      <c r="C32" s="23"/>
      <c r="D32" s="24"/>
      <c r="E32" s="23"/>
      <c r="F32" s="76"/>
      <c r="G32" s="8">
        <f t="shared" si="2"/>
        <v>0</v>
      </c>
      <c r="H32" s="24"/>
      <c r="I32" s="24"/>
      <c r="J32" s="24"/>
      <c r="K32" s="76" t="e">
        <f t="shared" si="7"/>
        <v>#DIV/0!</v>
      </c>
      <c r="L32" s="8">
        <f t="shared" si="4"/>
        <v>0</v>
      </c>
      <c r="M32" s="78" t="e">
        <f t="shared" si="6"/>
        <v>#DIV/0!</v>
      </c>
      <c r="N32" s="8">
        <f t="shared" si="5"/>
        <v>0</v>
      </c>
    </row>
    <row r="33" spans="1:14" ht="170.4" hidden="1" x14ac:dyDescent="0.3">
      <c r="A33" s="11" t="s">
        <v>35</v>
      </c>
      <c r="B33" s="84" t="s">
        <v>250</v>
      </c>
      <c r="C33" s="23"/>
      <c r="D33" s="24"/>
      <c r="E33" s="23"/>
      <c r="F33" s="76"/>
      <c r="G33" s="8">
        <f t="shared" si="2"/>
        <v>0</v>
      </c>
      <c r="H33" s="24"/>
      <c r="I33" s="24"/>
      <c r="J33" s="24"/>
      <c r="K33" s="76" t="e">
        <f t="shared" si="7"/>
        <v>#DIV/0!</v>
      </c>
      <c r="L33" s="8">
        <f t="shared" si="4"/>
        <v>0</v>
      </c>
      <c r="M33" s="78" t="e">
        <f t="shared" si="6"/>
        <v>#DIV/0!</v>
      </c>
      <c r="N33" s="8">
        <f t="shared" si="5"/>
        <v>0</v>
      </c>
    </row>
    <row r="34" spans="1:14" hidden="1" x14ac:dyDescent="0.3">
      <c r="A34" s="17" t="s">
        <v>36</v>
      </c>
      <c r="B34" s="17" t="s">
        <v>11</v>
      </c>
      <c r="C34" s="25"/>
      <c r="D34" s="26"/>
      <c r="E34" s="25"/>
      <c r="F34" s="76"/>
      <c r="G34" s="8">
        <f t="shared" si="2"/>
        <v>0</v>
      </c>
      <c r="H34" s="26"/>
      <c r="I34" s="26"/>
      <c r="J34" s="26"/>
      <c r="K34" s="76" t="e">
        <f t="shared" si="7"/>
        <v>#DIV/0!</v>
      </c>
      <c r="L34" s="8">
        <f t="shared" si="4"/>
        <v>0</v>
      </c>
      <c r="M34" s="78" t="e">
        <f t="shared" si="6"/>
        <v>#DIV/0!</v>
      </c>
      <c r="N34" s="8">
        <f t="shared" si="5"/>
        <v>0</v>
      </c>
    </row>
    <row r="35" spans="1:14" ht="96" hidden="1" x14ac:dyDescent="0.3">
      <c r="A35" s="49" t="s">
        <v>37</v>
      </c>
      <c r="B35" s="50" t="s">
        <v>38</v>
      </c>
      <c r="C35" s="25"/>
      <c r="D35" s="26"/>
      <c r="E35" s="25"/>
      <c r="F35" s="76"/>
      <c r="G35" s="8">
        <f t="shared" si="2"/>
        <v>0</v>
      </c>
      <c r="H35" s="26"/>
      <c r="I35" s="26"/>
      <c r="J35" s="26"/>
      <c r="K35" s="76" t="e">
        <f t="shared" si="7"/>
        <v>#DIV/0!</v>
      </c>
      <c r="L35" s="8">
        <f t="shared" si="4"/>
        <v>0</v>
      </c>
      <c r="M35" s="78" t="e">
        <f t="shared" si="6"/>
        <v>#DIV/0!</v>
      </c>
      <c r="N35" s="8">
        <f t="shared" si="5"/>
        <v>0</v>
      </c>
    </row>
    <row r="36" spans="1:14" hidden="1" x14ac:dyDescent="0.3">
      <c r="A36" s="65" t="s">
        <v>39</v>
      </c>
      <c r="B36" s="14" t="s">
        <v>11</v>
      </c>
      <c r="C36" s="25"/>
      <c r="D36" s="26"/>
      <c r="E36" s="25"/>
      <c r="F36" s="76"/>
      <c r="G36" s="8">
        <f t="shared" si="2"/>
        <v>0</v>
      </c>
      <c r="H36" s="26"/>
      <c r="I36" s="26"/>
      <c r="J36" s="26"/>
      <c r="K36" s="76" t="e">
        <f t="shared" si="7"/>
        <v>#DIV/0!</v>
      </c>
      <c r="L36" s="8">
        <f t="shared" si="4"/>
        <v>0</v>
      </c>
      <c r="M36" s="78" t="e">
        <f t="shared" si="6"/>
        <v>#DIV/0!</v>
      </c>
      <c r="N36" s="8">
        <f t="shared" si="5"/>
        <v>0</v>
      </c>
    </row>
    <row r="37" spans="1:14" hidden="1" x14ac:dyDescent="0.3">
      <c r="A37" s="65" t="s">
        <v>40</v>
      </c>
      <c r="B37" s="84" t="s">
        <v>13</v>
      </c>
      <c r="C37" s="25"/>
      <c r="D37" s="26"/>
      <c r="E37" s="25"/>
      <c r="F37" s="76"/>
      <c r="G37" s="8"/>
      <c r="H37" s="26"/>
      <c r="I37" s="26"/>
      <c r="J37" s="26"/>
      <c r="K37" s="76" t="e">
        <f t="shared" si="7"/>
        <v>#DIV/0!</v>
      </c>
      <c r="L37" s="8"/>
      <c r="M37" s="78" t="e">
        <f t="shared" si="6"/>
        <v>#DIV/0!</v>
      </c>
      <c r="N37" s="8"/>
    </row>
    <row r="38" spans="1:14" hidden="1" x14ac:dyDescent="0.3">
      <c r="A38" s="65" t="s">
        <v>41</v>
      </c>
      <c r="B38" s="84" t="s">
        <v>17</v>
      </c>
      <c r="C38" s="25"/>
      <c r="D38" s="26"/>
      <c r="E38" s="25"/>
      <c r="F38" s="76"/>
      <c r="G38" s="8"/>
      <c r="H38" s="26"/>
      <c r="I38" s="26"/>
      <c r="J38" s="26"/>
      <c r="K38" s="76" t="e">
        <f t="shared" si="7"/>
        <v>#DIV/0!</v>
      </c>
      <c r="L38" s="8"/>
      <c r="M38" s="78" t="e">
        <f t="shared" si="6"/>
        <v>#DIV/0!</v>
      </c>
      <c r="N38" s="8"/>
    </row>
    <row r="39" spans="1:14" ht="64.8" customHeight="1" x14ac:dyDescent="0.3">
      <c r="A39" s="111" t="s">
        <v>262</v>
      </c>
      <c r="B39" s="110" t="s">
        <v>263</v>
      </c>
      <c r="C39" s="26"/>
      <c r="D39" s="26"/>
      <c r="E39" s="26">
        <v>6500</v>
      </c>
      <c r="F39" s="76"/>
      <c r="G39" s="8"/>
      <c r="H39" s="26"/>
      <c r="I39" s="26"/>
      <c r="J39" s="26">
        <v>0</v>
      </c>
      <c r="K39" s="76" t="e">
        <f t="shared" si="7"/>
        <v>#DIV/0!</v>
      </c>
      <c r="L39" s="8"/>
      <c r="M39" s="78" t="e">
        <f t="shared" si="6"/>
        <v>#DIV/0!</v>
      </c>
      <c r="N39" s="8">
        <f t="shared" ref="N39" si="9">E39-J39</f>
        <v>6500</v>
      </c>
    </row>
    <row r="40" spans="1:14" ht="148.80000000000001" customHeight="1" x14ac:dyDescent="0.3">
      <c r="A40" s="111" t="s">
        <v>267</v>
      </c>
      <c r="B40" s="17" t="s">
        <v>268</v>
      </c>
      <c r="C40" s="25"/>
      <c r="D40" s="26"/>
      <c r="E40" s="25">
        <v>0</v>
      </c>
      <c r="F40" s="76"/>
      <c r="G40" s="8"/>
      <c r="H40" s="26"/>
      <c r="I40" s="26"/>
      <c r="J40" s="25">
        <v>9750</v>
      </c>
      <c r="K40" s="76" t="e">
        <f t="shared" si="7"/>
        <v>#DIV/0!</v>
      </c>
      <c r="L40" s="8"/>
      <c r="M40" s="78">
        <f t="shared" si="6"/>
        <v>-100</v>
      </c>
      <c r="N40" s="8">
        <f t="shared" ref="N40" si="10">E40-J40</f>
        <v>-9750</v>
      </c>
    </row>
    <row r="41" spans="1:14" ht="57" x14ac:dyDescent="0.3">
      <c r="A41" s="85" t="s">
        <v>42</v>
      </c>
      <c r="B41" s="85" t="s">
        <v>43</v>
      </c>
      <c r="C41" s="27">
        <f>C42</f>
        <v>2720000</v>
      </c>
      <c r="D41" s="28">
        <f>D42</f>
        <v>1114200</v>
      </c>
      <c r="E41" s="27">
        <f>E42</f>
        <v>1103975.83</v>
      </c>
      <c r="F41" s="76">
        <f t="shared" ref="F41:F46" si="11">E41/D41*100</f>
        <v>99.082375695566327</v>
      </c>
      <c r="G41" s="8">
        <f t="shared" ref="G41:G46" si="12">E41-D41</f>
        <v>-10224.169999999925</v>
      </c>
      <c r="H41" s="28">
        <f>H42</f>
        <v>2460900</v>
      </c>
      <c r="I41" s="28">
        <f>I42</f>
        <v>1230150</v>
      </c>
      <c r="J41" s="28">
        <f>J42</f>
        <v>1171042.03</v>
      </c>
      <c r="K41" s="76">
        <f t="shared" si="7"/>
        <v>95.195059952038378</v>
      </c>
      <c r="L41" s="8">
        <f t="shared" si="4"/>
        <v>-59107.969999999972</v>
      </c>
      <c r="M41" s="78">
        <f t="shared" si="6"/>
        <v>-5.7270531955202273</v>
      </c>
      <c r="N41" s="8">
        <f t="shared" ref="N41:N46" si="13">E41-J41</f>
        <v>-67066.199999999953</v>
      </c>
    </row>
    <row r="42" spans="1:14" ht="36" x14ac:dyDescent="0.3">
      <c r="A42" s="84" t="s">
        <v>44</v>
      </c>
      <c r="B42" s="84" t="s">
        <v>45</v>
      </c>
      <c r="C42" s="25">
        <f>C43+C44+C45+C46</f>
        <v>2720000</v>
      </c>
      <c r="D42" s="26">
        <f>D43+D44+D45+D46</f>
        <v>1114200</v>
      </c>
      <c r="E42" s="25">
        <f>E43+E44+E45+E46</f>
        <v>1103975.83</v>
      </c>
      <c r="F42" s="76">
        <f t="shared" si="11"/>
        <v>99.082375695566327</v>
      </c>
      <c r="G42" s="8">
        <f t="shared" si="12"/>
        <v>-10224.169999999925</v>
      </c>
      <c r="H42" s="26">
        <f>H43+H44+H45+H46</f>
        <v>2460900</v>
      </c>
      <c r="I42" s="26">
        <f>I43+I44+I45+I46</f>
        <v>1230150</v>
      </c>
      <c r="J42" s="26">
        <f>J43+J44+J45+J46</f>
        <v>1171042.03</v>
      </c>
      <c r="K42" s="76">
        <f t="shared" si="7"/>
        <v>95.195059952038378</v>
      </c>
      <c r="L42" s="8">
        <f t="shared" si="4"/>
        <v>-59107.969999999972</v>
      </c>
      <c r="M42" s="78">
        <f t="shared" si="6"/>
        <v>-5.7270531955202273</v>
      </c>
      <c r="N42" s="8">
        <f t="shared" si="13"/>
        <v>-67066.199999999953</v>
      </c>
    </row>
    <row r="43" spans="1:14" ht="100.8" customHeight="1" x14ac:dyDescent="0.3">
      <c r="A43" s="84" t="s">
        <v>46</v>
      </c>
      <c r="B43" s="84" t="s">
        <v>47</v>
      </c>
      <c r="C43" s="25">
        <v>1422600</v>
      </c>
      <c r="D43" s="26">
        <v>570900</v>
      </c>
      <c r="E43" s="25">
        <v>555261.31999999995</v>
      </c>
      <c r="F43" s="76">
        <f t="shared" si="11"/>
        <v>97.260697144858995</v>
      </c>
      <c r="G43" s="8">
        <f t="shared" si="12"/>
        <v>-15638.680000000051</v>
      </c>
      <c r="H43" s="25">
        <v>1296400</v>
      </c>
      <c r="I43" s="26">
        <v>648200</v>
      </c>
      <c r="J43" s="25">
        <v>598194.63</v>
      </c>
      <c r="K43" s="76">
        <f t="shared" si="7"/>
        <v>92.285502931194074</v>
      </c>
      <c r="L43" s="8">
        <f t="shared" si="4"/>
        <v>-50005.369999999995</v>
      </c>
      <c r="M43" s="78">
        <f t="shared" si="6"/>
        <v>-7.1771473441679063</v>
      </c>
      <c r="N43" s="8">
        <f t="shared" si="13"/>
        <v>-42933.310000000056</v>
      </c>
    </row>
    <row r="44" spans="1:14" ht="123" customHeight="1" x14ac:dyDescent="0.3">
      <c r="A44" s="84" t="s">
        <v>48</v>
      </c>
      <c r="B44" s="86" t="s">
        <v>49</v>
      </c>
      <c r="C44" s="25">
        <v>6400</v>
      </c>
      <c r="D44" s="26">
        <v>2900</v>
      </c>
      <c r="E44" s="25">
        <v>3419.06</v>
      </c>
      <c r="F44" s="76">
        <f t="shared" si="11"/>
        <v>117.89862068965517</v>
      </c>
      <c r="G44" s="8">
        <f t="shared" si="12"/>
        <v>519.05999999999995</v>
      </c>
      <c r="H44" s="25">
        <v>6000</v>
      </c>
      <c r="I44" s="26">
        <v>2700</v>
      </c>
      <c r="J44" s="25">
        <v>3461.65</v>
      </c>
      <c r="K44" s="76">
        <f t="shared" si="7"/>
        <v>128.20925925925926</v>
      </c>
      <c r="L44" s="8">
        <f t="shared" si="4"/>
        <v>761.65000000000009</v>
      </c>
      <c r="M44" s="78">
        <f t="shared" si="6"/>
        <v>-1.23033813354904</v>
      </c>
      <c r="N44" s="8">
        <f t="shared" si="13"/>
        <v>-42.590000000000146</v>
      </c>
    </row>
    <row r="45" spans="1:14" ht="97.2" customHeight="1" x14ac:dyDescent="0.3">
      <c r="A45" s="84" t="s">
        <v>50</v>
      </c>
      <c r="B45" s="86" t="s">
        <v>51</v>
      </c>
      <c r="C45" s="25">
        <v>1436700</v>
      </c>
      <c r="D45" s="26">
        <v>613000</v>
      </c>
      <c r="E45" s="25">
        <v>605087.17000000004</v>
      </c>
      <c r="F45" s="76">
        <f t="shared" si="11"/>
        <v>98.709163132137036</v>
      </c>
      <c r="G45" s="8">
        <f t="shared" si="12"/>
        <v>-7912.8299999999581</v>
      </c>
      <c r="H45" s="25">
        <v>1316200</v>
      </c>
      <c r="I45" s="26">
        <v>658100</v>
      </c>
      <c r="J45" s="25">
        <v>647056.23</v>
      </c>
      <c r="K45" s="76">
        <f t="shared" si="7"/>
        <v>98.321870536392638</v>
      </c>
      <c r="L45" s="8">
        <f t="shared" si="4"/>
        <v>-11043.770000000019</v>
      </c>
      <c r="M45" s="78">
        <f t="shared" si="6"/>
        <v>-6.4861534522277822</v>
      </c>
      <c r="N45" s="8">
        <f t="shared" si="13"/>
        <v>-41969.059999999939</v>
      </c>
    </row>
    <row r="46" spans="1:14" ht="99.6" customHeight="1" x14ac:dyDescent="0.3">
      <c r="A46" s="84" t="s">
        <v>52</v>
      </c>
      <c r="B46" s="86" t="s">
        <v>53</v>
      </c>
      <c r="C46" s="25">
        <v>-145700</v>
      </c>
      <c r="D46" s="26">
        <v>-72600</v>
      </c>
      <c r="E46" s="25">
        <v>-59791.72</v>
      </c>
      <c r="F46" s="76">
        <f t="shared" si="11"/>
        <v>82.357741046831961</v>
      </c>
      <c r="G46" s="8">
        <f t="shared" si="12"/>
        <v>12808.279999999999</v>
      </c>
      <c r="H46" s="25">
        <v>-157700</v>
      </c>
      <c r="I46" s="26">
        <v>-78850</v>
      </c>
      <c r="J46" s="25">
        <v>-77670.48</v>
      </c>
      <c r="K46" s="76">
        <f t="shared" si="7"/>
        <v>98.504096385542155</v>
      </c>
      <c r="L46" s="8">
        <f t="shared" si="4"/>
        <v>1179.5200000000041</v>
      </c>
      <c r="M46" s="78">
        <f t="shared" si="6"/>
        <v>-23.018732470817739</v>
      </c>
      <c r="N46" s="8">
        <f t="shared" si="13"/>
        <v>17878.759999999995</v>
      </c>
    </row>
    <row r="47" spans="1:14" x14ac:dyDescent="0.3">
      <c r="A47" s="7" t="s">
        <v>54</v>
      </c>
      <c r="B47" s="7" t="s">
        <v>55</v>
      </c>
      <c r="C47" s="27">
        <f>C48+C54</f>
        <v>3162600</v>
      </c>
      <c r="D47" s="28">
        <f>D48+D54</f>
        <v>2056800</v>
      </c>
      <c r="E47" s="27">
        <f>E48+E54</f>
        <v>2527305.65</v>
      </c>
      <c r="F47" s="76">
        <f>E47/D47*100</f>
        <v>122.87561503306105</v>
      </c>
      <c r="G47" s="8">
        <f t="shared" si="2"/>
        <v>470505.64999999991</v>
      </c>
      <c r="H47" s="28">
        <f>H48+H54</f>
        <v>3041000</v>
      </c>
      <c r="I47" s="28">
        <f>I48+I54</f>
        <v>2534100</v>
      </c>
      <c r="J47" s="28">
        <f>J48+J54</f>
        <v>2516549.6</v>
      </c>
      <c r="K47" s="76">
        <f t="shared" si="7"/>
        <v>99.307430645988717</v>
      </c>
      <c r="L47" s="8">
        <f t="shared" si="4"/>
        <v>-17550.399999999907</v>
      </c>
      <c r="M47" s="78">
        <f t="shared" si="6"/>
        <v>0.42741259699390355</v>
      </c>
      <c r="N47" s="8">
        <f t="shared" si="5"/>
        <v>10756.049999999814</v>
      </c>
    </row>
    <row r="48" spans="1:14" ht="18.600000000000001" customHeight="1" x14ac:dyDescent="0.3">
      <c r="A48" s="11" t="s">
        <v>56</v>
      </c>
      <c r="B48" s="11" t="s">
        <v>57</v>
      </c>
      <c r="C48" s="15">
        <f>C49</f>
        <v>3162600</v>
      </c>
      <c r="D48" s="16">
        <f>D49</f>
        <v>2056800</v>
      </c>
      <c r="E48" s="15">
        <f>E49+E50+E52+E53</f>
        <v>2527305.65</v>
      </c>
      <c r="F48" s="76">
        <f>E48/D48*100</f>
        <v>122.87561503306105</v>
      </c>
      <c r="G48" s="8">
        <f t="shared" si="2"/>
        <v>470505.64999999991</v>
      </c>
      <c r="H48" s="16">
        <f>H49</f>
        <v>3041000</v>
      </c>
      <c r="I48" s="16">
        <f>I49</f>
        <v>2534100</v>
      </c>
      <c r="J48" s="16">
        <f>J49+J50+J52+J53</f>
        <v>2516549.6</v>
      </c>
      <c r="K48" s="76">
        <f t="shared" si="7"/>
        <v>99.307430645988717</v>
      </c>
      <c r="L48" s="8">
        <f t="shared" si="4"/>
        <v>-17550.399999999907</v>
      </c>
      <c r="M48" s="78">
        <f t="shared" si="6"/>
        <v>0.42741259699390355</v>
      </c>
      <c r="N48" s="8">
        <f t="shared" si="5"/>
        <v>10756.049999999814</v>
      </c>
    </row>
    <row r="49" spans="1:14" x14ac:dyDescent="0.3">
      <c r="A49" s="17" t="s">
        <v>58</v>
      </c>
      <c r="B49" s="17" t="s">
        <v>11</v>
      </c>
      <c r="C49" s="18">
        <v>3162600</v>
      </c>
      <c r="D49" s="19">
        <v>2056800</v>
      </c>
      <c r="E49" s="18">
        <v>2527305.65</v>
      </c>
      <c r="F49" s="76">
        <f>E49/D49*100</f>
        <v>122.87561503306105</v>
      </c>
      <c r="G49" s="8">
        <f t="shared" si="2"/>
        <v>470505.64999999991</v>
      </c>
      <c r="H49" s="18">
        <v>3041000</v>
      </c>
      <c r="I49" s="19">
        <v>2534100</v>
      </c>
      <c r="J49" s="18">
        <v>2515696.7000000002</v>
      </c>
      <c r="K49" s="76">
        <f t="shared" si="7"/>
        <v>99.273773726372298</v>
      </c>
      <c r="L49" s="8">
        <f t="shared" si="4"/>
        <v>-18403.299999999814</v>
      </c>
      <c r="M49" s="78">
        <f t="shared" si="6"/>
        <v>0.46146063633185008</v>
      </c>
      <c r="N49" s="8">
        <f t="shared" si="5"/>
        <v>11608.949999999721</v>
      </c>
    </row>
    <row r="50" spans="1:14" x14ac:dyDescent="0.3">
      <c r="A50" s="17" t="s">
        <v>59</v>
      </c>
      <c r="B50" s="17" t="s">
        <v>13</v>
      </c>
      <c r="C50" s="18"/>
      <c r="D50" s="19"/>
      <c r="E50" s="18">
        <v>0</v>
      </c>
      <c r="F50" s="76"/>
      <c r="G50" s="8">
        <f t="shared" si="2"/>
        <v>0</v>
      </c>
      <c r="H50" s="19"/>
      <c r="I50" s="19"/>
      <c r="J50" s="19">
        <v>0</v>
      </c>
      <c r="K50" s="76" t="e">
        <f t="shared" si="7"/>
        <v>#DIV/0!</v>
      </c>
      <c r="L50" s="8">
        <f t="shared" si="4"/>
        <v>0</v>
      </c>
      <c r="M50" s="78" t="e">
        <f t="shared" si="6"/>
        <v>#DIV/0!</v>
      </c>
      <c r="N50" s="8">
        <f t="shared" si="5"/>
        <v>0</v>
      </c>
    </row>
    <row r="51" spans="1:14" ht="24" x14ac:dyDescent="0.3">
      <c r="A51" s="17" t="s">
        <v>60</v>
      </c>
      <c r="B51" s="17" t="s">
        <v>31</v>
      </c>
      <c r="C51" s="18"/>
      <c r="D51" s="19"/>
      <c r="E51" s="18"/>
      <c r="F51" s="76"/>
      <c r="G51" s="8"/>
      <c r="H51" s="19"/>
      <c r="I51" s="19"/>
      <c r="J51" s="19"/>
      <c r="K51" s="76" t="e">
        <f t="shared" si="7"/>
        <v>#DIV/0!</v>
      </c>
      <c r="L51" s="8"/>
      <c r="M51" s="78" t="e">
        <f t="shared" si="6"/>
        <v>#DIV/0!</v>
      </c>
      <c r="N51" s="8"/>
    </row>
    <row r="52" spans="1:14" x14ac:dyDescent="0.3">
      <c r="A52" s="17" t="s">
        <v>61</v>
      </c>
      <c r="B52" s="17" t="s">
        <v>17</v>
      </c>
      <c r="C52" s="18"/>
      <c r="D52" s="19"/>
      <c r="E52" s="18">
        <v>0</v>
      </c>
      <c r="F52" s="76"/>
      <c r="G52" s="8">
        <f t="shared" si="2"/>
        <v>0</v>
      </c>
      <c r="H52" s="19"/>
      <c r="I52" s="19"/>
      <c r="J52" s="18">
        <v>852.9</v>
      </c>
      <c r="K52" s="76" t="e">
        <f t="shared" si="7"/>
        <v>#DIV/0!</v>
      </c>
      <c r="L52" s="8">
        <f t="shared" si="4"/>
        <v>852.9</v>
      </c>
      <c r="M52" s="78">
        <f t="shared" si="6"/>
        <v>-100</v>
      </c>
      <c r="N52" s="8">
        <f t="shared" si="5"/>
        <v>-852.9</v>
      </c>
    </row>
    <row r="53" spans="1:14" x14ac:dyDescent="0.3">
      <c r="A53" s="17" t="s">
        <v>62</v>
      </c>
      <c r="B53" s="17" t="s">
        <v>19</v>
      </c>
      <c r="C53" s="18"/>
      <c r="D53" s="19"/>
      <c r="E53" s="18"/>
      <c r="F53" s="76"/>
      <c r="G53" s="8">
        <f t="shared" si="2"/>
        <v>0</v>
      </c>
      <c r="H53" s="19"/>
      <c r="I53" s="19"/>
      <c r="J53" s="19"/>
      <c r="K53" s="76" t="e">
        <f t="shared" si="7"/>
        <v>#DIV/0!</v>
      </c>
      <c r="L53" s="8">
        <f t="shared" si="4"/>
        <v>0</v>
      </c>
      <c r="M53" s="78" t="e">
        <f t="shared" si="6"/>
        <v>#DIV/0!</v>
      </c>
      <c r="N53" s="8">
        <f t="shared" si="5"/>
        <v>0</v>
      </c>
    </row>
    <row r="54" spans="1:14" ht="60" hidden="1" x14ac:dyDescent="0.3">
      <c r="A54" s="17" t="s">
        <v>63</v>
      </c>
      <c r="B54" s="11" t="s">
        <v>64</v>
      </c>
      <c r="C54" s="27">
        <f>C55</f>
        <v>0</v>
      </c>
      <c r="D54" s="28">
        <f>D55</f>
        <v>0</v>
      </c>
      <c r="E54" s="27">
        <f>E55+E56+E57</f>
        <v>0</v>
      </c>
      <c r="F54" s="76"/>
      <c r="G54" s="8">
        <f t="shared" si="2"/>
        <v>0</v>
      </c>
      <c r="H54" s="28">
        <f>H55</f>
        <v>0</v>
      </c>
      <c r="I54" s="28">
        <f>I55</f>
        <v>0</v>
      </c>
      <c r="J54" s="28">
        <f>J55+J56+J57</f>
        <v>0</v>
      </c>
      <c r="K54" s="76" t="e">
        <f t="shared" si="7"/>
        <v>#DIV/0!</v>
      </c>
      <c r="L54" s="8">
        <f t="shared" si="4"/>
        <v>0</v>
      </c>
      <c r="M54" s="78" t="e">
        <f t="shared" si="6"/>
        <v>#DIV/0!</v>
      </c>
      <c r="N54" s="8">
        <f t="shared" si="5"/>
        <v>0</v>
      </c>
    </row>
    <row r="55" spans="1:14" hidden="1" x14ac:dyDescent="0.3">
      <c r="A55" s="17" t="s">
        <v>65</v>
      </c>
      <c r="B55" s="17" t="s">
        <v>11</v>
      </c>
      <c r="C55" s="15"/>
      <c r="D55" s="16"/>
      <c r="E55" s="15"/>
      <c r="F55" s="76"/>
      <c r="G55" s="8">
        <f t="shared" si="2"/>
        <v>0</v>
      </c>
      <c r="H55" s="16"/>
      <c r="I55" s="16"/>
      <c r="J55" s="16"/>
      <c r="K55" s="76" t="e">
        <f t="shared" si="7"/>
        <v>#DIV/0!</v>
      </c>
      <c r="L55" s="8">
        <f t="shared" si="4"/>
        <v>0</v>
      </c>
      <c r="M55" s="78" t="e">
        <f t="shared" si="6"/>
        <v>#DIV/0!</v>
      </c>
      <c r="N55" s="8">
        <f t="shared" si="5"/>
        <v>0</v>
      </c>
    </row>
    <row r="56" spans="1:14" hidden="1" x14ac:dyDescent="0.3">
      <c r="A56" s="17" t="s">
        <v>66</v>
      </c>
      <c r="B56" s="17" t="s">
        <v>13</v>
      </c>
      <c r="C56" s="18"/>
      <c r="D56" s="19"/>
      <c r="E56" s="18"/>
      <c r="F56" s="76"/>
      <c r="G56" s="8">
        <f t="shared" si="2"/>
        <v>0</v>
      </c>
      <c r="H56" s="19"/>
      <c r="I56" s="19"/>
      <c r="J56" s="19"/>
      <c r="K56" s="76" t="e">
        <f t="shared" si="7"/>
        <v>#DIV/0!</v>
      </c>
      <c r="L56" s="8">
        <f t="shared" si="4"/>
        <v>0</v>
      </c>
      <c r="M56" s="78" t="e">
        <f t="shared" si="6"/>
        <v>#DIV/0!</v>
      </c>
      <c r="N56" s="8">
        <f t="shared" si="5"/>
        <v>0</v>
      </c>
    </row>
    <row r="57" spans="1:14" hidden="1" x14ac:dyDescent="0.3">
      <c r="A57" s="17" t="s">
        <v>67</v>
      </c>
      <c r="B57" s="17" t="s">
        <v>17</v>
      </c>
      <c r="C57" s="18"/>
      <c r="D57" s="19"/>
      <c r="E57" s="18"/>
      <c r="F57" s="76"/>
      <c r="G57" s="8">
        <f t="shared" si="2"/>
        <v>0</v>
      </c>
      <c r="H57" s="19"/>
      <c r="I57" s="19"/>
      <c r="J57" s="19"/>
      <c r="K57" s="76" t="e">
        <f t="shared" si="7"/>
        <v>#DIV/0!</v>
      </c>
      <c r="L57" s="8">
        <f t="shared" si="4"/>
        <v>0</v>
      </c>
      <c r="M57" s="78" t="e">
        <f t="shared" si="6"/>
        <v>#DIV/0!</v>
      </c>
      <c r="N57" s="8">
        <f t="shared" si="5"/>
        <v>0</v>
      </c>
    </row>
    <row r="58" spans="1:14" hidden="1" x14ac:dyDescent="0.3">
      <c r="A58" s="17" t="s">
        <v>68</v>
      </c>
      <c r="B58" s="17" t="s">
        <v>19</v>
      </c>
      <c r="C58" s="18"/>
      <c r="D58" s="19"/>
      <c r="E58" s="18"/>
      <c r="F58" s="76"/>
      <c r="G58" s="8">
        <f t="shared" si="2"/>
        <v>0</v>
      </c>
      <c r="H58" s="19"/>
      <c r="I58" s="19"/>
      <c r="J58" s="19"/>
      <c r="K58" s="76" t="e">
        <f t="shared" si="7"/>
        <v>#DIV/0!</v>
      </c>
      <c r="L58" s="8">
        <f t="shared" si="4"/>
        <v>0</v>
      </c>
      <c r="M58" s="78" t="e">
        <f t="shared" si="6"/>
        <v>#DIV/0!</v>
      </c>
      <c r="N58" s="8">
        <f t="shared" si="5"/>
        <v>0</v>
      </c>
    </row>
    <row r="59" spans="1:14" x14ac:dyDescent="0.3">
      <c r="A59" s="7" t="s">
        <v>69</v>
      </c>
      <c r="B59" s="7" t="s">
        <v>70</v>
      </c>
      <c r="C59" s="8">
        <f>C60+C77+C66</f>
        <v>4138800</v>
      </c>
      <c r="D59" s="9">
        <f>D60+D77+D66</f>
        <v>592400</v>
      </c>
      <c r="E59" s="8">
        <f>E60+E77+E66</f>
        <v>544900.69999999995</v>
      </c>
      <c r="F59" s="76">
        <f>E59/D59*100</f>
        <v>91.981887238352456</v>
      </c>
      <c r="G59" s="8">
        <f t="shared" si="2"/>
        <v>-47499.300000000047</v>
      </c>
      <c r="H59" s="9">
        <f>H60+H77+H66</f>
        <v>2358900</v>
      </c>
      <c r="I59" s="9">
        <f>I60+I77+I66</f>
        <v>408000</v>
      </c>
      <c r="J59" s="9">
        <f>J60+J77+J66</f>
        <v>-5359056.1400000006</v>
      </c>
      <c r="K59" s="76">
        <f t="shared" si="7"/>
        <v>-1313.4941519607844</v>
      </c>
      <c r="L59" s="8">
        <f t="shared" si="4"/>
        <v>-5767056.1400000006</v>
      </c>
      <c r="M59" s="78">
        <f t="shared" si="6"/>
        <v>-110.16784832561952</v>
      </c>
      <c r="N59" s="8">
        <f t="shared" si="5"/>
        <v>5903956.8400000008</v>
      </c>
    </row>
    <row r="60" spans="1:14" ht="22.8" x14ac:dyDescent="0.3">
      <c r="A60" s="7" t="s">
        <v>71</v>
      </c>
      <c r="B60" s="7" t="s">
        <v>72</v>
      </c>
      <c r="C60" s="29">
        <f>C61</f>
        <v>1300000</v>
      </c>
      <c r="D60" s="30">
        <f>D61</f>
        <v>88000</v>
      </c>
      <c r="E60" s="29">
        <f>E61</f>
        <v>177128.7</v>
      </c>
      <c r="F60" s="76">
        <f>E60/D60*100</f>
        <v>201.28261363636364</v>
      </c>
      <c r="G60" s="8">
        <f t="shared" si="2"/>
        <v>89128.700000000012</v>
      </c>
      <c r="H60" s="30">
        <f>H61</f>
        <v>574500</v>
      </c>
      <c r="I60" s="30">
        <f>I61</f>
        <v>88000</v>
      </c>
      <c r="J60" s="30">
        <f>J61</f>
        <v>271866.23</v>
      </c>
      <c r="K60" s="76">
        <f t="shared" si="7"/>
        <v>308.93889772727272</v>
      </c>
      <c r="L60" s="8">
        <f t="shared" si="4"/>
        <v>183866.22999999998</v>
      </c>
      <c r="M60" s="78">
        <f t="shared" si="6"/>
        <v>-34.847112125695048</v>
      </c>
      <c r="N60" s="8">
        <f t="shared" si="5"/>
        <v>-94737.52999999997</v>
      </c>
    </row>
    <row r="61" spans="1:14" ht="48" x14ac:dyDescent="0.3">
      <c r="A61" s="11" t="s">
        <v>73</v>
      </c>
      <c r="B61" s="84" t="s">
        <v>74</v>
      </c>
      <c r="C61" s="15">
        <f>C62+C63</f>
        <v>1300000</v>
      </c>
      <c r="D61" s="16">
        <f>D62+D63</f>
        <v>88000</v>
      </c>
      <c r="E61" s="15">
        <f>E62+E63+E64+E65</f>
        <v>177128.7</v>
      </c>
      <c r="F61" s="76">
        <f>E61/D61*100</f>
        <v>201.28261363636364</v>
      </c>
      <c r="G61" s="8">
        <f t="shared" si="2"/>
        <v>89128.700000000012</v>
      </c>
      <c r="H61" s="16">
        <f>H62+H63</f>
        <v>574500</v>
      </c>
      <c r="I61" s="16">
        <f>I62+I63</f>
        <v>88000</v>
      </c>
      <c r="J61" s="16">
        <f>J62+J63+J64+J65</f>
        <v>271866.23</v>
      </c>
      <c r="K61" s="76">
        <f t="shared" si="7"/>
        <v>308.93889772727272</v>
      </c>
      <c r="L61" s="8">
        <f t="shared" si="4"/>
        <v>183866.22999999998</v>
      </c>
      <c r="M61" s="78">
        <f t="shared" si="6"/>
        <v>-34.847112125695048</v>
      </c>
      <c r="N61" s="8">
        <f t="shared" si="5"/>
        <v>-94737.52999999997</v>
      </c>
    </row>
    <row r="62" spans="1:14" x14ac:dyDescent="0.3">
      <c r="A62" s="17" t="s">
        <v>75</v>
      </c>
      <c r="B62" s="17" t="s">
        <v>11</v>
      </c>
      <c r="C62" s="20">
        <v>1300000</v>
      </c>
      <c r="D62" s="21">
        <v>88000</v>
      </c>
      <c r="E62" s="20">
        <v>177128.7</v>
      </c>
      <c r="F62" s="76">
        <f>E62/D62*100</f>
        <v>201.28261363636364</v>
      </c>
      <c r="G62" s="8">
        <f t="shared" si="2"/>
        <v>89128.700000000012</v>
      </c>
      <c r="H62" s="20">
        <v>574500</v>
      </c>
      <c r="I62" s="21">
        <v>88000</v>
      </c>
      <c r="J62" s="20">
        <v>271866.23</v>
      </c>
      <c r="K62" s="76">
        <f t="shared" si="7"/>
        <v>308.93889772727272</v>
      </c>
      <c r="L62" s="8">
        <f t="shared" si="4"/>
        <v>183866.22999999998</v>
      </c>
      <c r="M62" s="78">
        <f t="shared" si="6"/>
        <v>-34.847112125695048</v>
      </c>
      <c r="N62" s="8">
        <f t="shared" si="5"/>
        <v>-94737.52999999997</v>
      </c>
    </row>
    <row r="63" spans="1:14" x14ac:dyDescent="0.3">
      <c r="A63" s="17" t="s">
        <v>76</v>
      </c>
      <c r="B63" s="17" t="s">
        <v>13</v>
      </c>
      <c r="C63" s="20"/>
      <c r="D63" s="21"/>
      <c r="E63" s="20">
        <v>0</v>
      </c>
      <c r="F63" s="76"/>
      <c r="G63" s="8">
        <f t="shared" si="2"/>
        <v>0</v>
      </c>
      <c r="H63" s="21"/>
      <c r="I63" s="21"/>
      <c r="J63" s="21">
        <v>0</v>
      </c>
      <c r="K63" s="76" t="e">
        <f t="shared" si="7"/>
        <v>#DIV/0!</v>
      </c>
      <c r="L63" s="8">
        <f t="shared" si="4"/>
        <v>0</v>
      </c>
      <c r="M63" s="78" t="e">
        <f t="shared" si="6"/>
        <v>#DIV/0!</v>
      </c>
      <c r="N63" s="8">
        <f t="shared" si="5"/>
        <v>0</v>
      </c>
    </row>
    <row r="64" spans="1:14" x14ac:dyDescent="0.3">
      <c r="A64" s="17" t="s">
        <v>77</v>
      </c>
      <c r="B64" s="17" t="s">
        <v>17</v>
      </c>
      <c r="C64" s="20"/>
      <c r="D64" s="21"/>
      <c r="E64" s="20"/>
      <c r="F64" s="76"/>
      <c r="G64" s="8">
        <f t="shared" si="2"/>
        <v>0</v>
      </c>
      <c r="H64" s="21"/>
      <c r="I64" s="21"/>
      <c r="J64" s="21">
        <v>0</v>
      </c>
      <c r="K64" s="76" t="e">
        <f t="shared" si="7"/>
        <v>#DIV/0!</v>
      </c>
      <c r="L64" s="8">
        <f t="shared" si="4"/>
        <v>0</v>
      </c>
      <c r="M64" s="78" t="e">
        <f t="shared" si="6"/>
        <v>#DIV/0!</v>
      </c>
      <c r="N64" s="8">
        <f t="shared" si="5"/>
        <v>0</v>
      </c>
    </row>
    <row r="65" spans="1:14" x14ac:dyDescent="0.3">
      <c r="A65" s="17" t="s">
        <v>78</v>
      </c>
      <c r="B65" s="17" t="s">
        <v>19</v>
      </c>
      <c r="C65" s="20"/>
      <c r="D65" s="21"/>
      <c r="E65" s="20"/>
      <c r="F65" s="76"/>
      <c r="G65" s="8">
        <f t="shared" si="2"/>
        <v>0</v>
      </c>
      <c r="H65" s="21"/>
      <c r="I65" s="21"/>
      <c r="J65" s="21"/>
      <c r="K65" s="76" t="e">
        <f t="shared" si="7"/>
        <v>#DIV/0!</v>
      </c>
      <c r="L65" s="8">
        <f t="shared" si="4"/>
        <v>0</v>
      </c>
      <c r="M65" s="78" t="e">
        <f t="shared" si="6"/>
        <v>#DIV/0!</v>
      </c>
      <c r="N65" s="8">
        <f t="shared" si="5"/>
        <v>0</v>
      </c>
    </row>
    <row r="66" spans="1:14" hidden="1" x14ac:dyDescent="0.3">
      <c r="A66" s="7" t="s">
        <v>79</v>
      </c>
      <c r="B66" s="7" t="s">
        <v>80</v>
      </c>
      <c r="C66" s="31">
        <f>C67+C72</f>
        <v>0</v>
      </c>
      <c r="D66" s="32">
        <f>D67+D72</f>
        <v>0</v>
      </c>
      <c r="E66" s="31">
        <f>E67+E72</f>
        <v>0</v>
      </c>
      <c r="F66" s="76" t="e">
        <f>E66/D66*100</f>
        <v>#DIV/0!</v>
      </c>
      <c r="G66" s="8">
        <f t="shared" si="2"/>
        <v>0</v>
      </c>
      <c r="H66" s="32">
        <f>H67+H72</f>
        <v>0</v>
      </c>
      <c r="I66" s="32">
        <f>I67+I72</f>
        <v>0</v>
      </c>
      <c r="J66" s="32">
        <f>J67+J72</f>
        <v>0</v>
      </c>
      <c r="K66" s="76" t="e">
        <f t="shared" si="7"/>
        <v>#DIV/0!</v>
      </c>
      <c r="L66" s="8">
        <f t="shared" si="4"/>
        <v>0</v>
      </c>
      <c r="M66" s="78" t="e">
        <f t="shared" si="6"/>
        <v>#DIV/0!</v>
      </c>
      <c r="N66" s="8">
        <f t="shared" si="5"/>
        <v>0</v>
      </c>
    </row>
    <row r="67" spans="1:14" ht="24" hidden="1" x14ac:dyDescent="0.3">
      <c r="A67" s="11" t="s">
        <v>81</v>
      </c>
      <c r="B67" s="11" t="s">
        <v>82</v>
      </c>
      <c r="C67" s="33">
        <f>C68+C69+C70+C71</f>
        <v>0</v>
      </c>
      <c r="D67" s="34">
        <f>D68+D69+D70+D71</f>
        <v>0</v>
      </c>
      <c r="E67" s="33">
        <f>E68+E69+E70+E71</f>
        <v>0</v>
      </c>
      <c r="F67" s="76" t="e">
        <f>E67/D67*100</f>
        <v>#DIV/0!</v>
      </c>
      <c r="G67" s="8">
        <f t="shared" si="2"/>
        <v>0</v>
      </c>
      <c r="H67" s="34">
        <f>H68+H69+H70+H71</f>
        <v>0</v>
      </c>
      <c r="I67" s="34">
        <f>I68+I69+I70+I71</f>
        <v>0</v>
      </c>
      <c r="J67" s="34">
        <f>J68+J69+J70+J71</f>
        <v>0</v>
      </c>
      <c r="K67" s="76" t="e">
        <f t="shared" si="7"/>
        <v>#DIV/0!</v>
      </c>
      <c r="L67" s="8">
        <f t="shared" si="4"/>
        <v>0</v>
      </c>
      <c r="M67" s="78" t="e">
        <f t="shared" si="6"/>
        <v>#DIV/0!</v>
      </c>
      <c r="N67" s="8">
        <f t="shared" si="5"/>
        <v>0</v>
      </c>
    </row>
    <row r="68" spans="1:14" hidden="1" x14ac:dyDescent="0.3">
      <c r="A68" s="11" t="s">
        <v>83</v>
      </c>
      <c r="B68" s="17" t="s">
        <v>11</v>
      </c>
      <c r="C68" s="20"/>
      <c r="D68" s="21">
        <v>0</v>
      </c>
      <c r="E68" s="20"/>
      <c r="F68" s="76" t="e">
        <f>E68/D68*100</f>
        <v>#DIV/0!</v>
      </c>
      <c r="G68" s="8">
        <f t="shared" si="2"/>
        <v>0</v>
      </c>
      <c r="H68" s="21"/>
      <c r="I68" s="21">
        <v>0</v>
      </c>
      <c r="J68" s="21"/>
      <c r="K68" s="76" t="e">
        <f t="shared" si="7"/>
        <v>#DIV/0!</v>
      </c>
      <c r="L68" s="8">
        <f t="shared" si="4"/>
        <v>0</v>
      </c>
      <c r="M68" s="78" t="e">
        <f t="shared" si="6"/>
        <v>#DIV/0!</v>
      </c>
      <c r="N68" s="8">
        <f t="shared" si="5"/>
        <v>0</v>
      </c>
    </row>
    <row r="69" spans="1:14" hidden="1" x14ac:dyDescent="0.3">
      <c r="A69" s="11" t="s">
        <v>84</v>
      </c>
      <c r="B69" s="17" t="s">
        <v>13</v>
      </c>
      <c r="C69" s="20"/>
      <c r="D69" s="21"/>
      <c r="E69" s="20"/>
      <c r="F69" s="76"/>
      <c r="G69" s="8">
        <f t="shared" si="2"/>
        <v>0</v>
      </c>
      <c r="H69" s="21"/>
      <c r="I69" s="21"/>
      <c r="J69" s="21"/>
      <c r="K69" s="76" t="e">
        <f t="shared" si="7"/>
        <v>#DIV/0!</v>
      </c>
      <c r="L69" s="8">
        <f t="shared" si="4"/>
        <v>0</v>
      </c>
      <c r="M69" s="78" t="e">
        <f t="shared" si="6"/>
        <v>#DIV/0!</v>
      </c>
      <c r="N69" s="8">
        <f t="shared" si="5"/>
        <v>0</v>
      </c>
    </row>
    <row r="70" spans="1:14" hidden="1" x14ac:dyDescent="0.3">
      <c r="A70" s="11" t="s">
        <v>85</v>
      </c>
      <c r="B70" s="17" t="s">
        <v>17</v>
      </c>
      <c r="C70" s="20"/>
      <c r="D70" s="21"/>
      <c r="E70" s="20"/>
      <c r="F70" s="76"/>
      <c r="G70" s="8">
        <f t="shared" si="2"/>
        <v>0</v>
      </c>
      <c r="H70" s="21"/>
      <c r="I70" s="21"/>
      <c r="J70" s="21"/>
      <c r="K70" s="76" t="e">
        <f t="shared" si="7"/>
        <v>#DIV/0!</v>
      </c>
      <c r="L70" s="8">
        <f t="shared" si="4"/>
        <v>0</v>
      </c>
      <c r="M70" s="78" t="e">
        <f t="shared" si="6"/>
        <v>#DIV/0!</v>
      </c>
      <c r="N70" s="8">
        <f t="shared" si="5"/>
        <v>0</v>
      </c>
    </row>
    <row r="71" spans="1:14" hidden="1" x14ac:dyDescent="0.3">
      <c r="A71" s="11" t="s">
        <v>86</v>
      </c>
      <c r="B71" s="17" t="s">
        <v>19</v>
      </c>
      <c r="C71" s="20"/>
      <c r="D71" s="21"/>
      <c r="E71" s="20"/>
      <c r="F71" s="76"/>
      <c r="G71" s="8">
        <f t="shared" si="2"/>
        <v>0</v>
      </c>
      <c r="H71" s="21"/>
      <c r="I71" s="21"/>
      <c r="J71" s="21"/>
      <c r="K71" s="76" t="e">
        <f t="shared" si="7"/>
        <v>#DIV/0!</v>
      </c>
      <c r="L71" s="8">
        <f t="shared" si="4"/>
        <v>0</v>
      </c>
      <c r="M71" s="78" t="e">
        <f t="shared" si="6"/>
        <v>#DIV/0!</v>
      </c>
      <c r="N71" s="8">
        <f t="shared" si="5"/>
        <v>0</v>
      </c>
    </row>
    <row r="72" spans="1:14" ht="24" hidden="1" x14ac:dyDescent="0.3">
      <c r="A72" s="11" t="s">
        <v>87</v>
      </c>
      <c r="B72" s="11" t="s">
        <v>88</v>
      </c>
      <c r="C72" s="20">
        <f>C73+C74+C75+C76</f>
        <v>0</v>
      </c>
      <c r="D72" s="21">
        <f>D73+D74+D75+D76</f>
        <v>0</v>
      </c>
      <c r="E72" s="20">
        <f>E73+E74+E75+E76</f>
        <v>0</v>
      </c>
      <c r="F72" s="76" t="e">
        <f>E72/D72*100</f>
        <v>#DIV/0!</v>
      </c>
      <c r="G72" s="8">
        <f t="shared" si="2"/>
        <v>0</v>
      </c>
      <c r="H72" s="21">
        <f>H73+H74+H75+H76</f>
        <v>0</v>
      </c>
      <c r="I72" s="21">
        <f>I73+I74+I75+I76</f>
        <v>0</v>
      </c>
      <c r="J72" s="21">
        <f>J73+J74+J75+J76</f>
        <v>0</v>
      </c>
      <c r="K72" s="76" t="e">
        <f t="shared" si="7"/>
        <v>#DIV/0!</v>
      </c>
      <c r="L72" s="8">
        <f t="shared" si="4"/>
        <v>0</v>
      </c>
      <c r="M72" s="78" t="e">
        <f t="shared" si="6"/>
        <v>#DIV/0!</v>
      </c>
      <c r="N72" s="8">
        <f t="shared" si="5"/>
        <v>0</v>
      </c>
    </row>
    <row r="73" spans="1:14" hidden="1" x14ac:dyDescent="0.3">
      <c r="A73" s="11" t="s">
        <v>89</v>
      </c>
      <c r="B73" s="17" t="s">
        <v>11</v>
      </c>
      <c r="C73" s="20"/>
      <c r="D73" s="21"/>
      <c r="E73" s="20"/>
      <c r="F73" s="76" t="e">
        <f>E73/D73*100</f>
        <v>#DIV/0!</v>
      </c>
      <c r="G73" s="8">
        <f t="shared" si="2"/>
        <v>0</v>
      </c>
      <c r="H73" s="21"/>
      <c r="I73" s="21"/>
      <c r="J73" s="21"/>
      <c r="K73" s="76" t="e">
        <f t="shared" si="7"/>
        <v>#DIV/0!</v>
      </c>
      <c r="L73" s="8">
        <f t="shared" si="4"/>
        <v>0</v>
      </c>
      <c r="M73" s="78" t="e">
        <f t="shared" si="6"/>
        <v>#DIV/0!</v>
      </c>
      <c r="N73" s="8">
        <f t="shared" si="5"/>
        <v>0</v>
      </c>
    </row>
    <row r="74" spans="1:14" hidden="1" x14ac:dyDescent="0.3">
      <c r="A74" s="11" t="s">
        <v>90</v>
      </c>
      <c r="B74" s="17" t="s">
        <v>13</v>
      </c>
      <c r="C74" s="20"/>
      <c r="D74" s="21"/>
      <c r="E74" s="20"/>
      <c r="F74" s="76"/>
      <c r="G74" s="8">
        <f t="shared" si="2"/>
        <v>0</v>
      </c>
      <c r="H74" s="21"/>
      <c r="I74" s="21"/>
      <c r="J74" s="21"/>
      <c r="K74" s="76" t="e">
        <f t="shared" si="7"/>
        <v>#DIV/0!</v>
      </c>
      <c r="L74" s="8">
        <f t="shared" si="4"/>
        <v>0</v>
      </c>
      <c r="M74" s="78" t="e">
        <f t="shared" si="6"/>
        <v>#DIV/0!</v>
      </c>
      <c r="N74" s="8">
        <f t="shared" si="5"/>
        <v>0</v>
      </c>
    </row>
    <row r="75" spans="1:14" hidden="1" x14ac:dyDescent="0.3">
      <c r="A75" s="11" t="s">
        <v>91</v>
      </c>
      <c r="B75" s="17" t="s">
        <v>17</v>
      </c>
      <c r="C75" s="20"/>
      <c r="D75" s="21"/>
      <c r="E75" s="20"/>
      <c r="F75" s="76"/>
      <c r="G75" s="8">
        <f t="shared" si="2"/>
        <v>0</v>
      </c>
      <c r="H75" s="21"/>
      <c r="I75" s="21"/>
      <c r="J75" s="21"/>
      <c r="K75" s="76" t="e">
        <f t="shared" si="7"/>
        <v>#DIV/0!</v>
      </c>
      <c r="L75" s="8">
        <f t="shared" si="4"/>
        <v>0</v>
      </c>
      <c r="M75" s="78" t="e">
        <f t="shared" si="6"/>
        <v>#DIV/0!</v>
      </c>
      <c r="N75" s="8">
        <f t="shared" si="5"/>
        <v>0</v>
      </c>
    </row>
    <row r="76" spans="1:14" hidden="1" x14ac:dyDescent="0.3">
      <c r="A76" s="11" t="s">
        <v>92</v>
      </c>
      <c r="B76" s="17" t="s">
        <v>19</v>
      </c>
      <c r="C76" s="20"/>
      <c r="D76" s="21"/>
      <c r="E76" s="20"/>
      <c r="F76" s="76"/>
      <c r="G76" s="8">
        <f t="shared" si="2"/>
        <v>0</v>
      </c>
      <c r="H76" s="21"/>
      <c r="I76" s="21"/>
      <c r="J76" s="21"/>
      <c r="K76" s="76" t="e">
        <f t="shared" si="7"/>
        <v>#DIV/0!</v>
      </c>
      <c r="L76" s="8">
        <f t="shared" si="4"/>
        <v>0</v>
      </c>
      <c r="M76" s="78" t="e">
        <f t="shared" si="6"/>
        <v>#DIV/0!</v>
      </c>
      <c r="N76" s="8">
        <f t="shared" si="5"/>
        <v>0</v>
      </c>
    </row>
    <row r="77" spans="1:14" x14ac:dyDescent="0.3">
      <c r="A77" s="35" t="s">
        <v>93</v>
      </c>
      <c r="B77" s="11" t="s">
        <v>94</v>
      </c>
      <c r="C77" s="36">
        <f>C78+C85</f>
        <v>2838800</v>
      </c>
      <c r="D77" s="37">
        <f>D78+D85</f>
        <v>504400</v>
      </c>
      <c r="E77" s="36">
        <f>E78+E85</f>
        <v>367772</v>
      </c>
      <c r="F77" s="76">
        <f>E77/D77*100</f>
        <v>72.912767644726401</v>
      </c>
      <c r="G77" s="8">
        <f t="shared" si="2"/>
        <v>-136628</v>
      </c>
      <c r="H77" s="37">
        <f>H78+H85</f>
        <v>1784400</v>
      </c>
      <c r="I77" s="37">
        <f>I78+I85</f>
        <v>320000</v>
      </c>
      <c r="J77" s="37">
        <f>J78+J85</f>
        <v>-5630922.3700000001</v>
      </c>
      <c r="K77" s="76">
        <f t="shared" si="7"/>
        <v>-1759.6632406249998</v>
      </c>
      <c r="L77" s="8">
        <f t="shared" si="4"/>
        <v>-5950922.3700000001</v>
      </c>
      <c r="M77" s="78">
        <f t="shared" si="6"/>
        <v>-106.53129231472604</v>
      </c>
      <c r="N77" s="8">
        <f t="shared" si="5"/>
        <v>5998694.3700000001</v>
      </c>
    </row>
    <row r="78" spans="1:14" ht="54.6" customHeight="1" x14ac:dyDescent="0.3">
      <c r="A78" s="14" t="s">
        <v>95</v>
      </c>
      <c r="B78" s="84" t="s">
        <v>96</v>
      </c>
      <c r="C78" s="33">
        <f>C79</f>
        <v>1592100</v>
      </c>
      <c r="D78" s="34">
        <f>D79</f>
        <v>332100</v>
      </c>
      <c r="E78" s="33">
        <f>E79</f>
        <v>201502.26</v>
      </c>
      <c r="F78" s="76">
        <f>E78/D78*100</f>
        <v>60.675176151761519</v>
      </c>
      <c r="G78" s="8">
        <f t="shared" si="2"/>
        <v>-130597.73999999999</v>
      </c>
      <c r="H78" s="34">
        <f>H79</f>
        <v>500000</v>
      </c>
      <c r="I78" s="34">
        <f>I79</f>
        <v>110000</v>
      </c>
      <c r="J78" s="34">
        <f>J79</f>
        <v>-5844282.4500000002</v>
      </c>
      <c r="K78" s="76">
        <f t="shared" si="7"/>
        <v>-5312.9840454545456</v>
      </c>
      <c r="L78" s="8">
        <f t="shared" si="4"/>
        <v>-5954282.4500000002</v>
      </c>
      <c r="M78" s="78">
        <f t="shared" si="6"/>
        <v>-103.44785286686478</v>
      </c>
      <c r="N78" s="8">
        <f t="shared" si="5"/>
        <v>6045784.71</v>
      </c>
    </row>
    <row r="79" spans="1:14" ht="50.4" customHeight="1" x14ac:dyDescent="0.3">
      <c r="A79" s="14" t="s">
        <v>97</v>
      </c>
      <c r="B79" s="84" t="s">
        <v>96</v>
      </c>
      <c r="C79" s="20">
        <f>C80+C81</f>
        <v>1592100</v>
      </c>
      <c r="D79" s="21">
        <f>D80+D81</f>
        <v>332100</v>
      </c>
      <c r="E79" s="20">
        <f>E80+E81+E82+E83+E84</f>
        <v>201502.26</v>
      </c>
      <c r="F79" s="76">
        <f>E79/D79*100</f>
        <v>60.675176151761519</v>
      </c>
      <c r="G79" s="8">
        <f t="shared" si="2"/>
        <v>-130597.73999999999</v>
      </c>
      <c r="H79" s="21">
        <f>H80+H81</f>
        <v>500000</v>
      </c>
      <c r="I79" s="21">
        <f>I80+I81</f>
        <v>110000</v>
      </c>
      <c r="J79" s="21">
        <f>J80+J81+J82+J83+J84</f>
        <v>-5844282.4500000002</v>
      </c>
      <c r="K79" s="76">
        <f t="shared" si="7"/>
        <v>-5312.9840454545456</v>
      </c>
      <c r="L79" s="8">
        <f t="shared" si="4"/>
        <v>-5954282.4500000002</v>
      </c>
      <c r="M79" s="78">
        <f t="shared" ref="M79:M143" si="14">E79/J79*100-100</f>
        <v>-103.44785286686478</v>
      </c>
      <c r="N79" s="8">
        <f t="shared" si="5"/>
        <v>6045784.71</v>
      </c>
    </row>
    <row r="80" spans="1:14" x14ac:dyDescent="0.3">
      <c r="A80" s="17" t="s">
        <v>98</v>
      </c>
      <c r="B80" s="17" t="s">
        <v>11</v>
      </c>
      <c r="C80" s="20">
        <v>1592100</v>
      </c>
      <c r="D80" s="21">
        <v>332100</v>
      </c>
      <c r="E80" s="20">
        <v>201502.26</v>
      </c>
      <c r="F80" s="76">
        <f>E80/D80*100</f>
        <v>60.675176151761519</v>
      </c>
      <c r="G80" s="8">
        <f t="shared" si="2"/>
        <v>-130597.73999999999</v>
      </c>
      <c r="H80" s="20">
        <v>500000</v>
      </c>
      <c r="I80" s="21">
        <v>110000</v>
      </c>
      <c r="J80" s="20">
        <v>-5844282.4500000002</v>
      </c>
      <c r="K80" s="76">
        <f t="shared" si="7"/>
        <v>-5312.9840454545456</v>
      </c>
      <c r="L80" s="8">
        <f t="shared" si="4"/>
        <v>-5954282.4500000002</v>
      </c>
      <c r="M80" s="78">
        <f t="shared" si="14"/>
        <v>-103.44785286686478</v>
      </c>
      <c r="N80" s="8">
        <f t="shared" si="5"/>
        <v>6045784.71</v>
      </c>
    </row>
    <row r="81" spans="1:14" x14ac:dyDescent="0.3">
      <c r="A81" s="17" t="s">
        <v>99</v>
      </c>
      <c r="B81" s="17" t="s">
        <v>13</v>
      </c>
      <c r="C81" s="20"/>
      <c r="D81" s="21"/>
      <c r="E81" s="20"/>
      <c r="F81" s="76"/>
      <c r="G81" s="8">
        <f t="shared" si="2"/>
        <v>0</v>
      </c>
      <c r="H81" s="21"/>
      <c r="I81" s="21"/>
      <c r="J81" s="21">
        <v>0</v>
      </c>
      <c r="K81" s="76" t="e">
        <f t="shared" ref="K81:K145" si="15">J81/I81*100</f>
        <v>#DIV/0!</v>
      </c>
      <c r="L81" s="8">
        <f t="shared" si="4"/>
        <v>0</v>
      </c>
      <c r="M81" s="78" t="e">
        <f t="shared" si="14"/>
        <v>#DIV/0!</v>
      </c>
      <c r="N81" s="8">
        <f t="shared" si="5"/>
        <v>0</v>
      </c>
    </row>
    <row r="82" spans="1:14" ht="24" x14ac:dyDescent="0.3">
      <c r="A82" s="17" t="s">
        <v>100</v>
      </c>
      <c r="B82" s="17" t="s">
        <v>31</v>
      </c>
      <c r="C82" s="20"/>
      <c r="D82" s="21"/>
      <c r="E82" s="20"/>
      <c r="F82" s="76"/>
      <c r="G82" s="8"/>
      <c r="H82" s="21"/>
      <c r="I82" s="21"/>
      <c r="J82" s="21"/>
      <c r="K82" s="76" t="e">
        <f t="shared" si="15"/>
        <v>#DIV/0!</v>
      </c>
      <c r="L82" s="8"/>
      <c r="M82" s="78" t="e">
        <f t="shared" si="14"/>
        <v>#DIV/0!</v>
      </c>
      <c r="N82" s="8"/>
    </row>
    <row r="83" spans="1:14" x14ac:dyDescent="0.3">
      <c r="A83" s="17" t="s">
        <v>101</v>
      </c>
      <c r="B83" s="17" t="s">
        <v>17</v>
      </c>
      <c r="C83" s="20"/>
      <c r="D83" s="21"/>
      <c r="E83" s="20">
        <v>0</v>
      </c>
      <c r="F83" s="76"/>
      <c r="G83" s="8">
        <f t="shared" si="2"/>
        <v>0</v>
      </c>
      <c r="H83" s="21"/>
      <c r="I83" s="21"/>
      <c r="J83" s="21">
        <v>0</v>
      </c>
      <c r="K83" s="76" t="e">
        <f t="shared" si="15"/>
        <v>#DIV/0!</v>
      </c>
      <c r="L83" s="8">
        <f t="shared" si="4"/>
        <v>0</v>
      </c>
      <c r="M83" s="78" t="e">
        <f t="shared" si="14"/>
        <v>#DIV/0!</v>
      </c>
      <c r="N83" s="8">
        <f t="shared" si="5"/>
        <v>0</v>
      </c>
    </row>
    <row r="84" spans="1:14" x14ac:dyDescent="0.3">
      <c r="A84" s="17" t="s">
        <v>102</v>
      </c>
      <c r="B84" s="17" t="s">
        <v>19</v>
      </c>
      <c r="C84" s="20"/>
      <c r="D84" s="21"/>
      <c r="E84" s="20"/>
      <c r="F84" s="76"/>
      <c r="G84" s="8">
        <f t="shared" si="2"/>
        <v>0</v>
      </c>
      <c r="H84" s="21"/>
      <c r="I84" s="21"/>
      <c r="J84" s="21"/>
      <c r="K84" s="76" t="e">
        <f t="shared" si="15"/>
        <v>#DIV/0!</v>
      </c>
      <c r="L84" s="8">
        <f t="shared" si="4"/>
        <v>0</v>
      </c>
      <c r="M84" s="78" t="e">
        <f t="shared" si="14"/>
        <v>#DIV/0!</v>
      </c>
      <c r="N84" s="8">
        <f t="shared" si="5"/>
        <v>0</v>
      </c>
    </row>
    <row r="85" spans="1:14" ht="53.4" customHeight="1" x14ac:dyDescent="0.3">
      <c r="A85" s="14" t="s">
        <v>103</v>
      </c>
      <c r="B85" s="84" t="s">
        <v>104</v>
      </c>
      <c r="C85" s="33">
        <f t="shared" ref="C85:E86" si="16">C86</f>
        <v>1246700</v>
      </c>
      <c r="D85" s="34">
        <f t="shared" si="16"/>
        <v>172300</v>
      </c>
      <c r="E85" s="33">
        <f t="shared" si="16"/>
        <v>166269.74</v>
      </c>
      <c r="F85" s="76">
        <f>E85/D85*100</f>
        <v>96.500139291932669</v>
      </c>
      <c r="G85" s="8">
        <f t="shared" si="2"/>
        <v>-6030.2600000000093</v>
      </c>
      <c r="H85" s="34">
        <f t="shared" ref="H85:J86" si="17">H86</f>
        <v>1284400</v>
      </c>
      <c r="I85" s="34">
        <f t="shared" si="17"/>
        <v>210000</v>
      </c>
      <c r="J85" s="34">
        <f t="shared" si="17"/>
        <v>213360.08</v>
      </c>
      <c r="K85" s="76">
        <f t="shared" si="15"/>
        <v>101.60003809523811</v>
      </c>
      <c r="L85" s="8">
        <f t="shared" si="4"/>
        <v>3360.0799999999872</v>
      </c>
      <c r="M85" s="78">
        <f t="shared" si="14"/>
        <v>-22.070829744720754</v>
      </c>
      <c r="N85" s="8">
        <f t="shared" si="5"/>
        <v>-47090.34</v>
      </c>
    </row>
    <row r="86" spans="1:14" ht="53.4" customHeight="1" x14ac:dyDescent="0.3">
      <c r="A86" s="14" t="s">
        <v>105</v>
      </c>
      <c r="B86" s="84" t="s">
        <v>104</v>
      </c>
      <c r="C86" s="18">
        <f t="shared" si="16"/>
        <v>1246700</v>
      </c>
      <c r="D86" s="19">
        <f t="shared" si="16"/>
        <v>172300</v>
      </c>
      <c r="E86" s="18">
        <f>E87+E88</f>
        <v>166269.74</v>
      </c>
      <c r="F86" s="76">
        <f>E86/D86*100</f>
        <v>96.500139291932669</v>
      </c>
      <c r="G86" s="8">
        <f t="shared" si="2"/>
        <v>-6030.2600000000093</v>
      </c>
      <c r="H86" s="19">
        <f t="shared" si="17"/>
        <v>1284400</v>
      </c>
      <c r="I86" s="19">
        <f t="shared" si="17"/>
        <v>210000</v>
      </c>
      <c r="J86" s="19">
        <f>J87+J88</f>
        <v>213360.08</v>
      </c>
      <c r="K86" s="76">
        <f t="shared" si="15"/>
        <v>101.60003809523811</v>
      </c>
      <c r="L86" s="8">
        <f t="shared" si="4"/>
        <v>3360.0799999999872</v>
      </c>
      <c r="M86" s="78">
        <f t="shared" si="14"/>
        <v>-22.070829744720754</v>
      </c>
      <c r="N86" s="8">
        <f t="shared" si="5"/>
        <v>-47090.34</v>
      </c>
    </row>
    <row r="87" spans="1:14" x14ac:dyDescent="0.3">
      <c r="A87" s="17" t="s">
        <v>106</v>
      </c>
      <c r="B87" s="17" t="s">
        <v>11</v>
      </c>
      <c r="C87" s="18">
        <v>1246700</v>
      </c>
      <c r="D87" s="19">
        <v>172300</v>
      </c>
      <c r="E87" s="18">
        <v>166269.74</v>
      </c>
      <c r="F87" s="76">
        <f>E87/D87*100</f>
        <v>96.500139291932669</v>
      </c>
      <c r="G87" s="8">
        <f t="shared" si="2"/>
        <v>-6030.2600000000093</v>
      </c>
      <c r="H87" s="18">
        <v>1284400</v>
      </c>
      <c r="I87" s="19">
        <v>210000</v>
      </c>
      <c r="J87" s="18">
        <v>213360.08</v>
      </c>
      <c r="K87" s="76">
        <f t="shared" si="15"/>
        <v>101.60003809523811</v>
      </c>
      <c r="L87" s="8">
        <f t="shared" si="4"/>
        <v>3360.0799999999872</v>
      </c>
      <c r="M87" s="78">
        <f t="shared" si="14"/>
        <v>-22.070829744720754</v>
      </c>
      <c r="N87" s="8">
        <f t="shared" si="5"/>
        <v>-47090.34</v>
      </c>
    </row>
    <row r="88" spans="1:14" x14ac:dyDescent="0.3">
      <c r="A88" s="17" t="s">
        <v>107</v>
      </c>
      <c r="B88" s="17" t="s">
        <v>13</v>
      </c>
      <c r="C88" s="18"/>
      <c r="D88" s="19"/>
      <c r="E88" s="18">
        <v>0</v>
      </c>
      <c r="F88" s="76"/>
      <c r="G88" s="8">
        <f t="shared" si="2"/>
        <v>0</v>
      </c>
      <c r="H88" s="19"/>
      <c r="I88" s="19"/>
      <c r="J88" s="19">
        <v>0</v>
      </c>
      <c r="K88" s="76" t="e">
        <f t="shared" si="15"/>
        <v>#DIV/0!</v>
      </c>
      <c r="L88" s="8">
        <f t="shared" si="4"/>
        <v>0</v>
      </c>
      <c r="M88" s="78" t="e">
        <f t="shared" si="14"/>
        <v>#DIV/0!</v>
      </c>
      <c r="N88" s="8">
        <f t="shared" si="5"/>
        <v>0</v>
      </c>
    </row>
    <row r="89" spans="1:14" ht="28.2" customHeight="1" x14ac:dyDescent="0.3">
      <c r="A89" s="17" t="s">
        <v>108</v>
      </c>
      <c r="B89" s="17" t="s">
        <v>31</v>
      </c>
      <c r="C89" s="25"/>
      <c r="D89" s="26"/>
      <c r="E89" s="25"/>
      <c r="F89" s="76"/>
      <c r="G89" s="8"/>
      <c r="H89" s="26"/>
      <c r="I89" s="26"/>
      <c r="J89" s="26"/>
      <c r="K89" s="76" t="e">
        <f t="shared" si="15"/>
        <v>#DIV/0!</v>
      </c>
      <c r="L89" s="8"/>
      <c r="M89" s="78" t="e">
        <f t="shared" si="14"/>
        <v>#DIV/0!</v>
      </c>
      <c r="N89" s="8"/>
    </row>
    <row r="90" spans="1:14" x14ac:dyDescent="0.3">
      <c r="A90" s="17" t="s">
        <v>109</v>
      </c>
      <c r="B90" s="17" t="s">
        <v>17</v>
      </c>
      <c r="C90" s="25"/>
      <c r="D90" s="26"/>
      <c r="E90" s="25"/>
      <c r="F90" s="76"/>
      <c r="G90" s="8">
        <f t="shared" si="2"/>
        <v>0</v>
      </c>
      <c r="H90" s="26"/>
      <c r="I90" s="26"/>
      <c r="J90" s="26"/>
      <c r="K90" s="76" t="e">
        <f t="shared" si="15"/>
        <v>#DIV/0!</v>
      </c>
      <c r="L90" s="8">
        <f t="shared" si="4"/>
        <v>0</v>
      </c>
      <c r="M90" s="78" t="e">
        <f t="shared" si="14"/>
        <v>#DIV/0!</v>
      </c>
      <c r="N90" s="8">
        <f t="shared" si="5"/>
        <v>0</v>
      </c>
    </row>
    <row r="91" spans="1:14" x14ac:dyDescent="0.3">
      <c r="A91" s="17" t="s">
        <v>110</v>
      </c>
      <c r="B91" s="17" t="s">
        <v>19</v>
      </c>
      <c r="C91" s="25"/>
      <c r="D91" s="26"/>
      <c r="E91" s="25"/>
      <c r="F91" s="76"/>
      <c r="G91" s="8">
        <f t="shared" si="2"/>
        <v>0</v>
      </c>
      <c r="H91" s="26"/>
      <c r="I91" s="26"/>
      <c r="J91" s="26"/>
      <c r="K91" s="76" t="e">
        <f t="shared" si="15"/>
        <v>#DIV/0!</v>
      </c>
      <c r="L91" s="8">
        <f t="shared" si="4"/>
        <v>0</v>
      </c>
      <c r="M91" s="78" t="e">
        <f t="shared" si="14"/>
        <v>#DIV/0!</v>
      </c>
      <c r="N91" s="8">
        <f t="shared" si="5"/>
        <v>0</v>
      </c>
    </row>
    <row r="92" spans="1:14" x14ac:dyDescent="0.3">
      <c r="A92" s="38" t="s">
        <v>111</v>
      </c>
      <c r="B92" s="87" t="s">
        <v>112</v>
      </c>
      <c r="C92" s="25">
        <f>C93</f>
        <v>0</v>
      </c>
      <c r="D92" s="26">
        <f>D93</f>
        <v>0</v>
      </c>
      <c r="E92" s="25">
        <f>E93</f>
        <v>0</v>
      </c>
      <c r="F92" s="76" t="e">
        <f t="shared" ref="F92:F173" si="18">E92/D92*100</f>
        <v>#DIV/0!</v>
      </c>
      <c r="G92" s="8">
        <f t="shared" ref="G92:G173" si="19">E92-D92</f>
        <v>0</v>
      </c>
      <c r="H92" s="26">
        <f>H93</f>
        <v>4800</v>
      </c>
      <c r="I92" s="26">
        <f>I93</f>
        <v>3200</v>
      </c>
      <c r="J92" s="26">
        <f>J93</f>
        <v>600</v>
      </c>
      <c r="K92" s="76">
        <f t="shared" si="15"/>
        <v>18.75</v>
      </c>
      <c r="L92" s="8">
        <f t="shared" ref="L92:L173" si="20">J92-I92</f>
        <v>-2600</v>
      </c>
      <c r="M92" s="78">
        <f t="shared" si="14"/>
        <v>-100</v>
      </c>
      <c r="N92" s="8">
        <f t="shared" ref="N92:N173" si="21">E92-J92</f>
        <v>-600</v>
      </c>
    </row>
    <row r="93" spans="1:14" ht="106.8" customHeight="1" x14ac:dyDescent="0.3">
      <c r="A93" s="7" t="s">
        <v>113</v>
      </c>
      <c r="B93" s="88" t="s">
        <v>114</v>
      </c>
      <c r="C93" s="27">
        <f>C94+C95</f>
        <v>0</v>
      </c>
      <c r="D93" s="28">
        <f>D94</f>
        <v>0</v>
      </c>
      <c r="E93" s="27">
        <f>E94+E95</f>
        <v>0</v>
      </c>
      <c r="F93" s="76" t="e">
        <f t="shared" si="18"/>
        <v>#DIV/0!</v>
      </c>
      <c r="G93" s="8">
        <f t="shared" si="19"/>
        <v>0</v>
      </c>
      <c r="H93" s="28">
        <f>H94+H95</f>
        <v>4800</v>
      </c>
      <c r="I93" s="28">
        <f>I94</f>
        <v>3200</v>
      </c>
      <c r="J93" s="28">
        <f>J94+J95</f>
        <v>600</v>
      </c>
      <c r="K93" s="76">
        <f t="shared" si="15"/>
        <v>18.75</v>
      </c>
      <c r="L93" s="8">
        <f t="shared" si="20"/>
        <v>-2600</v>
      </c>
      <c r="M93" s="78">
        <f t="shared" si="14"/>
        <v>-100</v>
      </c>
      <c r="N93" s="8">
        <f t="shared" si="21"/>
        <v>-600</v>
      </c>
    </row>
    <row r="94" spans="1:14" x14ac:dyDescent="0.3">
      <c r="A94" s="17" t="s">
        <v>115</v>
      </c>
      <c r="B94" s="17" t="s">
        <v>11</v>
      </c>
      <c r="C94" s="25">
        <v>0</v>
      </c>
      <c r="D94" s="26">
        <v>0</v>
      </c>
      <c r="E94" s="25">
        <v>0</v>
      </c>
      <c r="F94" s="76" t="e">
        <f t="shared" si="18"/>
        <v>#DIV/0!</v>
      </c>
      <c r="G94" s="8">
        <f t="shared" si="19"/>
        <v>0</v>
      </c>
      <c r="H94" s="25">
        <v>4800</v>
      </c>
      <c r="I94" s="26">
        <v>3200</v>
      </c>
      <c r="J94" s="25">
        <v>600</v>
      </c>
      <c r="K94" s="76">
        <f t="shared" si="15"/>
        <v>18.75</v>
      </c>
      <c r="L94" s="8">
        <f t="shared" si="20"/>
        <v>-2600</v>
      </c>
      <c r="M94" s="78">
        <f t="shared" si="14"/>
        <v>-100</v>
      </c>
      <c r="N94" s="8">
        <f t="shared" si="21"/>
        <v>-600</v>
      </c>
    </row>
    <row r="95" spans="1:14" x14ac:dyDescent="0.3">
      <c r="A95" s="17" t="s">
        <v>116</v>
      </c>
      <c r="B95" s="17" t="s">
        <v>19</v>
      </c>
      <c r="C95" s="25"/>
      <c r="D95" s="26"/>
      <c r="E95" s="25"/>
      <c r="F95" s="76"/>
      <c r="G95" s="8">
        <f t="shared" si="19"/>
        <v>0</v>
      </c>
      <c r="H95" s="26"/>
      <c r="I95" s="26"/>
      <c r="J95" s="26"/>
      <c r="K95" s="76" t="e">
        <f t="shared" si="15"/>
        <v>#DIV/0!</v>
      </c>
      <c r="L95" s="8">
        <f t="shared" si="20"/>
        <v>0</v>
      </c>
      <c r="M95" s="78" t="e">
        <f t="shared" si="14"/>
        <v>#DIV/0!</v>
      </c>
      <c r="N95" s="8">
        <f t="shared" si="21"/>
        <v>0</v>
      </c>
    </row>
    <row r="96" spans="1:14" ht="57" hidden="1" x14ac:dyDescent="0.3">
      <c r="A96" s="7" t="s">
        <v>117</v>
      </c>
      <c r="B96" s="7" t="s">
        <v>118</v>
      </c>
      <c r="C96" s="27">
        <f>C97</f>
        <v>0</v>
      </c>
      <c r="D96" s="28">
        <f>D97</f>
        <v>0</v>
      </c>
      <c r="E96" s="27">
        <f>E97</f>
        <v>0</v>
      </c>
      <c r="F96" s="76"/>
      <c r="G96" s="8">
        <f t="shared" si="19"/>
        <v>0</v>
      </c>
      <c r="H96" s="28">
        <f>H97</f>
        <v>0</v>
      </c>
      <c r="I96" s="28">
        <f>I97</f>
        <v>0</v>
      </c>
      <c r="J96" s="28">
        <f>J97</f>
        <v>0</v>
      </c>
      <c r="K96" s="76" t="e">
        <f t="shared" si="15"/>
        <v>#DIV/0!</v>
      </c>
      <c r="L96" s="8">
        <f t="shared" si="20"/>
        <v>0</v>
      </c>
      <c r="M96" s="78" t="e">
        <f t="shared" si="14"/>
        <v>#DIV/0!</v>
      </c>
      <c r="N96" s="8">
        <f t="shared" si="21"/>
        <v>0</v>
      </c>
    </row>
    <row r="97" spans="1:14" ht="24" hidden="1" x14ac:dyDescent="0.3">
      <c r="A97" s="11" t="s">
        <v>119</v>
      </c>
      <c r="B97" s="11" t="s">
        <v>120</v>
      </c>
      <c r="C97" s="23">
        <f>C98</f>
        <v>0</v>
      </c>
      <c r="D97" s="24">
        <f>D99</f>
        <v>0</v>
      </c>
      <c r="E97" s="23">
        <f>E99+E100+E101+E102</f>
        <v>0</v>
      </c>
      <c r="F97" s="76"/>
      <c r="G97" s="8">
        <f t="shared" si="19"/>
        <v>0</v>
      </c>
      <c r="H97" s="24">
        <f>H98</f>
        <v>0</v>
      </c>
      <c r="I97" s="24">
        <f>I99</f>
        <v>0</v>
      </c>
      <c r="J97" s="24">
        <f>J99+J100+J101+J102</f>
        <v>0</v>
      </c>
      <c r="K97" s="76" t="e">
        <f t="shared" si="15"/>
        <v>#DIV/0!</v>
      </c>
      <c r="L97" s="8">
        <f t="shared" si="20"/>
        <v>0</v>
      </c>
      <c r="M97" s="78" t="e">
        <f t="shared" si="14"/>
        <v>#DIV/0!</v>
      </c>
      <c r="N97" s="8">
        <f t="shared" si="21"/>
        <v>0</v>
      </c>
    </row>
    <row r="98" spans="1:14" ht="60" hidden="1" x14ac:dyDescent="0.3">
      <c r="A98" s="11" t="s">
        <v>121</v>
      </c>
      <c r="B98" s="84" t="s">
        <v>122</v>
      </c>
      <c r="C98" s="23">
        <f>C99+C100+C101+C102</f>
        <v>0</v>
      </c>
      <c r="D98" s="24">
        <f>D99+D100+D101+D102</f>
        <v>0</v>
      </c>
      <c r="E98" s="23">
        <f>E99+E100+E101+E102</f>
        <v>0</v>
      </c>
      <c r="F98" s="76"/>
      <c r="G98" s="8">
        <f t="shared" si="19"/>
        <v>0</v>
      </c>
      <c r="H98" s="24">
        <f>H99+H100+H101+H102</f>
        <v>0</v>
      </c>
      <c r="I98" s="24">
        <f>I99+I100+I101+I102</f>
        <v>0</v>
      </c>
      <c r="J98" s="24">
        <f>J99+J100+J101+J102</f>
        <v>0</v>
      </c>
      <c r="K98" s="76" t="e">
        <f t="shared" si="15"/>
        <v>#DIV/0!</v>
      </c>
      <c r="L98" s="8">
        <f t="shared" si="20"/>
        <v>0</v>
      </c>
      <c r="M98" s="78" t="e">
        <f t="shared" si="14"/>
        <v>#DIV/0!</v>
      </c>
      <c r="N98" s="8">
        <f t="shared" si="21"/>
        <v>0</v>
      </c>
    </row>
    <row r="99" spans="1:14" hidden="1" x14ac:dyDescent="0.3">
      <c r="A99" s="17" t="s">
        <v>123</v>
      </c>
      <c r="B99" s="17" t="s">
        <v>11</v>
      </c>
      <c r="C99" s="25">
        <v>0</v>
      </c>
      <c r="D99" s="26">
        <v>0</v>
      </c>
      <c r="E99" s="25">
        <v>0</v>
      </c>
      <c r="F99" s="76"/>
      <c r="G99" s="8">
        <f t="shared" si="19"/>
        <v>0</v>
      </c>
      <c r="H99" s="26">
        <v>0</v>
      </c>
      <c r="I99" s="26">
        <v>0</v>
      </c>
      <c r="J99" s="26">
        <v>0</v>
      </c>
      <c r="K99" s="76" t="e">
        <f t="shared" si="15"/>
        <v>#DIV/0!</v>
      </c>
      <c r="L99" s="8">
        <f t="shared" si="20"/>
        <v>0</v>
      </c>
      <c r="M99" s="78" t="e">
        <f t="shared" si="14"/>
        <v>#DIV/0!</v>
      </c>
      <c r="N99" s="8">
        <f t="shared" si="21"/>
        <v>0</v>
      </c>
    </row>
    <row r="100" spans="1:14" hidden="1" x14ac:dyDescent="0.3">
      <c r="A100" s="17" t="s">
        <v>124</v>
      </c>
      <c r="B100" s="17" t="s">
        <v>13</v>
      </c>
      <c r="C100" s="25"/>
      <c r="D100" s="26"/>
      <c r="E100" s="25">
        <v>0</v>
      </c>
      <c r="F100" s="76"/>
      <c r="G100" s="8">
        <f t="shared" si="19"/>
        <v>0</v>
      </c>
      <c r="H100" s="26"/>
      <c r="I100" s="26"/>
      <c r="J100" s="26">
        <v>0</v>
      </c>
      <c r="K100" s="76" t="e">
        <f t="shared" si="15"/>
        <v>#DIV/0!</v>
      </c>
      <c r="L100" s="8">
        <f t="shared" si="20"/>
        <v>0</v>
      </c>
      <c r="M100" s="78" t="e">
        <f t="shared" si="14"/>
        <v>#DIV/0!</v>
      </c>
      <c r="N100" s="8">
        <f t="shared" si="21"/>
        <v>0</v>
      </c>
    </row>
    <row r="101" spans="1:14" hidden="1" x14ac:dyDescent="0.3">
      <c r="A101" s="17" t="s">
        <v>125</v>
      </c>
      <c r="B101" s="17" t="s">
        <v>17</v>
      </c>
      <c r="C101" s="25"/>
      <c r="D101" s="26"/>
      <c r="E101" s="25"/>
      <c r="F101" s="76"/>
      <c r="G101" s="8">
        <f t="shared" si="19"/>
        <v>0</v>
      </c>
      <c r="H101" s="26"/>
      <c r="I101" s="26"/>
      <c r="J101" s="26"/>
      <c r="K101" s="76" t="e">
        <f t="shared" si="15"/>
        <v>#DIV/0!</v>
      </c>
      <c r="L101" s="8">
        <f t="shared" si="20"/>
        <v>0</v>
      </c>
      <c r="M101" s="78" t="e">
        <f t="shared" si="14"/>
        <v>#DIV/0!</v>
      </c>
      <c r="N101" s="8">
        <f t="shared" si="21"/>
        <v>0</v>
      </c>
    </row>
    <row r="102" spans="1:14" hidden="1" x14ac:dyDescent="0.3">
      <c r="A102" s="17" t="s">
        <v>126</v>
      </c>
      <c r="B102" s="17" t="s">
        <v>19</v>
      </c>
      <c r="C102" s="25"/>
      <c r="D102" s="26"/>
      <c r="E102" s="25"/>
      <c r="F102" s="76"/>
      <c r="G102" s="8">
        <f t="shared" si="19"/>
        <v>0</v>
      </c>
      <c r="H102" s="26"/>
      <c r="I102" s="26"/>
      <c r="J102" s="26"/>
      <c r="K102" s="76" t="e">
        <f t="shared" si="15"/>
        <v>#DIV/0!</v>
      </c>
      <c r="L102" s="8">
        <f t="shared" si="20"/>
        <v>0</v>
      </c>
      <c r="M102" s="78" t="e">
        <f t="shared" si="14"/>
        <v>#DIV/0!</v>
      </c>
      <c r="N102" s="8">
        <f t="shared" si="21"/>
        <v>0</v>
      </c>
    </row>
    <row r="103" spans="1:14" x14ac:dyDescent="0.3">
      <c r="A103" s="7"/>
      <c r="B103" s="7" t="s">
        <v>127</v>
      </c>
      <c r="C103" s="27">
        <f>C104+C126+C116+C113</f>
        <v>10600</v>
      </c>
      <c r="D103" s="27">
        <f t="shared" ref="D103:E103" si="22">D104+D126+D116+D113</f>
        <v>5050</v>
      </c>
      <c r="E103" s="27">
        <f t="shared" si="22"/>
        <v>94582.97</v>
      </c>
      <c r="F103" s="76">
        <f t="shared" si="18"/>
        <v>1872.9300990099009</v>
      </c>
      <c r="G103" s="8">
        <f t="shared" si="19"/>
        <v>89532.97</v>
      </c>
      <c r="H103" s="28">
        <f>H126+H116</f>
        <v>5500</v>
      </c>
      <c r="I103" s="28">
        <f>I126+I116</f>
        <v>2500</v>
      </c>
      <c r="J103" s="28">
        <f>J126+J116</f>
        <v>140062.09</v>
      </c>
      <c r="K103" s="76">
        <f t="shared" si="15"/>
        <v>5602.4836000000005</v>
      </c>
      <c r="L103" s="8">
        <f t="shared" si="20"/>
        <v>137562.09</v>
      </c>
      <c r="M103" s="78">
        <f t="shared" si="14"/>
        <v>-32.470684965503523</v>
      </c>
      <c r="N103" s="8">
        <f t="shared" si="21"/>
        <v>-45479.119999999995</v>
      </c>
    </row>
    <row r="104" spans="1:14" ht="39.6" customHeight="1" x14ac:dyDescent="0.3">
      <c r="A104" s="7" t="s">
        <v>128</v>
      </c>
      <c r="B104" s="17" t="s">
        <v>129</v>
      </c>
      <c r="C104" s="8">
        <f>C105</f>
        <v>5100</v>
      </c>
      <c r="D104" s="9">
        <f>D105</f>
        <v>2550</v>
      </c>
      <c r="E104" s="8">
        <f>E105</f>
        <v>2550</v>
      </c>
      <c r="F104" s="76">
        <f t="shared" si="18"/>
        <v>100</v>
      </c>
      <c r="G104" s="8">
        <f>G105</f>
        <v>0</v>
      </c>
      <c r="H104" s="9">
        <f>H105</f>
        <v>0</v>
      </c>
      <c r="I104" s="8">
        <f>I105</f>
        <v>0</v>
      </c>
      <c r="J104" s="9">
        <f>J105</f>
        <v>0</v>
      </c>
      <c r="K104" s="76" t="e">
        <f t="shared" si="15"/>
        <v>#DIV/0!</v>
      </c>
      <c r="L104" s="8">
        <f t="shared" si="20"/>
        <v>0</v>
      </c>
      <c r="M104" s="78" t="e">
        <f t="shared" si="14"/>
        <v>#DIV/0!</v>
      </c>
      <c r="N104" s="8">
        <f t="shared" si="21"/>
        <v>2550</v>
      </c>
    </row>
    <row r="105" spans="1:14" ht="130.19999999999999" customHeight="1" x14ac:dyDescent="0.3">
      <c r="A105" s="39" t="s">
        <v>130</v>
      </c>
      <c r="B105" s="84" t="s">
        <v>131</v>
      </c>
      <c r="C105" s="15">
        <f>C112</f>
        <v>5100</v>
      </c>
      <c r="D105" s="16">
        <f>D112</f>
        <v>2550</v>
      </c>
      <c r="E105" s="15">
        <f>E112</f>
        <v>2550</v>
      </c>
      <c r="F105" s="76">
        <f t="shared" si="18"/>
        <v>100</v>
      </c>
      <c r="G105" s="15">
        <f>G112</f>
        <v>0</v>
      </c>
      <c r="H105" s="16">
        <f>H112</f>
        <v>0</v>
      </c>
      <c r="I105" s="15">
        <f>I112</f>
        <v>0</v>
      </c>
      <c r="J105" s="16">
        <f>J107</f>
        <v>0</v>
      </c>
      <c r="K105" s="76" t="e">
        <f t="shared" si="15"/>
        <v>#DIV/0!</v>
      </c>
      <c r="L105" s="8">
        <f t="shared" si="20"/>
        <v>0</v>
      </c>
      <c r="M105" s="78" t="e">
        <f t="shared" si="14"/>
        <v>#DIV/0!</v>
      </c>
      <c r="N105" s="8">
        <f t="shared" si="21"/>
        <v>2550</v>
      </c>
    </row>
    <row r="106" spans="1:14" ht="0.6" customHeight="1" x14ac:dyDescent="0.3">
      <c r="A106" s="39" t="s">
        <v>132</v>
      </c>
      <c r="B106" s="87" t="s">
        <v>133</v>
      </c>
      <c r="C106" s="15">
        <f>C107</f>
        <v>0</v>
      </c>
      <c r="D106" s="16">
        <f>D107</f>
        <v>0</v>
      </c>
      <c r="E106" s="15">
        <f>E107</f>
        <v>0</v>
      </c>
      <c r="F106" s="76" t="e">
        <f t="shared" si="18"/>
        <v>#DIV/0!</v>
      </c>
      <c r="G106" s="8">
        <f t="shared" si="19"/>
        <v>0</v>
      </c>
      <c r="H106" s="16">
        <f>H107</f>
        <v>0</v>
      </c>
      <c r="I106" s="16">
        <f>I107</f>
        <v>0</v>
      </c>
      <c r="J106" s="16">
        <f>J107</f>
        <v>0</v>
      </c>
      <c r="K106" s="76" t="e">
        <f t="shared" si="15"/>
        <v>#DIV/0!</v>
      </c>
      <c r="L106" s="8">
        <f t="shared" si="20"/>
        <v>0</v>
      </c>
      <c r="M106" s="78" t="e">
        <f t="shared" si="14"/>
        <v>#DIV/0!</v>
      </c>
      <c r="N106" s="8">
        <f t="shared" si="21"/>
        <v>0</v>
      </c>
    </row>
    <row r="107" spans="1:14" ht="144" hidden="1" x14ac:dyDescent="0.3">
      <c r="A107" s="14" t="s">
        <v>134</v>
      </c>
      <c r="B107" s="84" t="s">
        <v>135</v>
      </c>
      <c r="C107" s="40">
        <v>0</v>
      </c>
      <c r="D107" s="16">
        <v>0</v>
      </c>
      <c r="E107" s="15">
        <f>E108+E109</f>
        <v>0</v>
      </c>
      <c r="F107" s="76" t="e">
        <f t="shared" si="18"/>
        <v>#DIV/0!</v>
      </c>
      <c r="G107" s="8">
        <f t="shared" si="19"/>
        <v>0</v>
      </c>
      <c r="H107" s="41">
        <v>0</v>
      </c>
      <c r="I107" s="16">
        <v>0</v>
      </c>
      <c r="J107" s="16">
        <f>J108+J109</f>
        <v>0</v>
      </c>
      <c r="K107" s="76" t="e">
        <f t="shared" si="15"/>
        <v>#DIV/0!</v>
      </c>
      <c r="L107" s="8">
        <f t="shared" si="20"/>
        <v>0</v>
      </c>
      <c r="M107" s="78" t="e">
        <f t="shared" si="14"/>
        <v>#DIV/0!</v>
      </c>
      <c r="N107" s="8">
        <f t="shared" si="21"/>
        <v>0</v>
      </c>
    </row>
    <row r="108" spans="1:14" hidden="1" x14ac:dyDescent="0.3">
      <c r="A108" s="42" t="s">
        <v>136</v>
      </c>
      <c r="B108" s="17" t="s">
        <v>137</v>
      </c>
      <c r="C108" s="43"/>
      <c r="D108" s="19"/>
      <c r="E108" s="18">
        <v>0</v>
      </c>
      <c r="F108" s="76" t="e">
        <f t="shared" si="18"/>
        <v>#DIV/0!</v>
      </c>
      <c r="G108" s="8">
        <f t="shared" si="19"/>
        <v>0</v>
      </c>
      <c r="H108" s="44"/>
      <c r="I108" s="19"/>
      <c r="J108" s="19">
        <v>0</v>
      </c>
      <c r="K108" s="76" t="e">
        <f t="shared" si="15"/>
        <v>#DIV/0!</v>
      </c>
      <c r="L108" s="8">
        <f t="shared" si="20"/>
        <v>0</v>
      </c>
      <c r="M108" s="78" t="e">
        <f t="shared" si="14"/>
        <v>#DIV/0!</v>
      </c>
      <c r="N108" s="8">
        <f t="shared" si="21"/>
        <v>0</v>
      </c>
    </row>
    <row r="109" spans="1:14" ht="12.6" hidden="1" customHeight="1" x14ac:dyDescent="0.3">
      <c r="A109" s="42" t="s">
        <v>138</v>
      </c>
      <c r="B109" s="17" t="s">
        <v>139</v>
      </c>
      <c r="C109" s="43"/>
      <c r="D109" s="19"/>
      <c r="E109" s="18">
        <v>0</v>
      </c>
      <c r="F109" s="76" t="e">
        <f t="shared" si="18"/>
        <v>#DIV/0!</v>
      </c>
      <c r="G109" s="8">
        <f t="shared" si="19"/>
        <v>0</v>
      </c>
      <c r="H109" s="44"/>
      <c r="I109" s="19"/>
      <c r="J109" s="19">
        <v>0</v>
      </c>
      <c r="K109" s="76" t="e">
        <f t="shared" si="15"/>
        <v>#DIV/0!</v>
      </c>
      <c r="L109" s="8">
        <f t="shared" si="20"/>
        <v>0</v>
      </c>
      <c r="M109" s="78" t="e">
        <f t="shared" si="14"/>
        <v>#DIV/0!</v>
      </c>
      <c r="N109" s="8">
        <f t="shared" si="21"/>
        <v>0</v>
      </c>
    </row>
    <row r="110" spans="1:14" hidden="1" x14ac:dyDescent="0.3">
      <c r="A110" s="45" t="s">
        <v>140</v>
      </c>
      <c r="B110" s="17" t="s">
        <v>141</v>
      </c>
      <c r="C110" s="43"/>
      <c r="D110" s="19"/>
      <c r="E110" s="18"/>
      <c r="F110" s="76" t="e">
        <f t="shared" si="18"/>
        <v>#DIV/0!</v>
      </c>
      <c r="G110" s="8">
        <f t="shared" si="19"/>
        <v>0</v>
      </c>
      <c r="H110" s="44"/>
      <c r="I110" s="19"/>
      <c r="J110" s="19"/>
      <c r="K110" s="76" t="e">
        <f t="shared" si="15"/>
        <v>#DIV/0!</v>
      </c>
      <c r="L110" s="8">
        <f t="shared" si="20"/>
        <v>0</v>
      </c>
      <c r="M110" s="78" t="e">
        <f t="shared" si="14"/>
        <v>#DIV/0!</v>
      </c>
      <c r="N110" s="8">
        <f t="shared" si="21"/>
        <v>0</v>
      </c>
    </row>
    <row r="111" spans="1:14" ht="144" hidden="1" x14ac:dyDescent="0.3">
      <c r="A111" s="14" t="s">
        <v>142</v>
      </c>
      <c r="B111" s="84" t="s">
        <v>143</v>
      </c>
      <c r="C111" s="43"/>
      <c r="D111" s="19"/>
      <c r="E111" s="18"/>
      <c r="F111" s="76" t="e">
        <f t="shared" si="18"/>
        <v>#DIV/0!</v>
      </c>
      <c r="G111" s="8">
        <f t="shared" si="19"/>
        <v>0</v>
      </c>
      <c r="H111" s="44"/>
      <c r="I111" s="19"/>
      <c r="J111" s="19"/>
      <c r="K111" s="76" t="e">
        <f t="shared" si="15"/>
        <v>#DIV/0!</v>
      </c>
      <c r="L111" s="8"/>
      <c r="M111" s="78" t="e">
        <f t="shared" si="14"/>
        <v>#DIV/0!</v>
      </c>
      <c r="N111" s="8"/>
    </row>
    <row r="112" spans="1:14" ht="48" x14ac:dyDescent="0.3">
      <c r="A112" s="17" t="s">
        <v>144</v>
      </c>
      <c r="B112" s="84" t="s">
        <v>145</v>
      </c>
      <c r="C112" s="18">
        <v>5100</v>
      </c>
      <c r="D112" s="19">
        <v>2550</v>
      </c>
      <c r="E112" s="18">
        <v>2550</v>
      </c>
      <c r="F112" s="76">
        <f t="shared" si="18"/>
        <v>100</v>
      </c>
      <c r="G112" s="8">
        <f t="shared" si="19"/>
        <v>0</v>
      </c>
      <c r="H112" s="19"/>
      <c r="I112" s="19"/>
      <c r="J112" s="19"/>
      <c r="K112" s="76" t="e">
        <f t="shared" si="15"/>
        <v>#DIV/0!</v>
      </c>
      <c r="L112" s="8">
        <f t="shared" si="20"/>
        <v>0</v>
      </c>
      <c r="M112" s="78" t="e">
        <f t="shared" si="14"/>
        <v>#DIV/0!</v>
      </c>
      <c r="N112" s="8">
        <f t="shared" si="21"/>
        <v>2550</v>
      </c>
    </row>
    <row r="113" spans="1:14" ht="51" customHeight="1" x14ac:dyDescent="0.3">
      <c r="A113" s="46" t="s">
        <v>146</v>
      </c>
      <c r="B113" s="85" t="s">
        <v>147</v>
      </c>
      <c r="C113" s="47">
        <f>C114</f>
        <v>0</v>
      </c>
      <c r="D113" s="48">
        <f>D114</f>
        <v>0</v>
      </c>
      <c r="E113" s="47">
        <f>E114</f>
        <v>8370.2199999999993</v>
      </c>
      <c r="F113" s="76"/>
      <c r="G113" s="8"/>
      <c r="H113" s="48"/>
      <c r="I113" s="48"/>
      <c r="J113" s="48"/>
      <c r="K113" s="76" t="e">
        <f t="shared" si="15"/>
        <v>#DIV/0!</v>
      </c>
      <c r="L113" s="8"/>
      <c r="M113" s="78" t="e">
        <f t="shared" si="14"/>
        <v>#DIV/0!</v>
      </c>
      <c r="N113" s="8"/>
    </row>
    <row r="114" spans="1:14" ht="40.799999999999997" customHeight="1" x14ac:dyDescent="0.3">
      <c r="A114" s="49" t="s">
        <v>148</v>
      </c>
      <c r="B114" s="50" t="s">
        <v>149</v>
      </c>
      <c r="C114" s="47">
        <f t="shared" ref="C114:D114" si="23">C115</f>
        <v>0</v>
      </c>
      <c r="D114" s="47">
        <f t="shared" si="23"/>
        <v>0</v>
      </c>
      <c r="E114" s="47">
        <f>E115</f>
        <v>8370.2199999999993</v>
      </c>
      <c r="F114" s="76"/>
      <c r="G114" s="8"/>
      <c r="H114" s="47">
        <f t="shared" ref="H114:J114" si="24">H115</f>
        <v>0</v>
      </c>
      <c r="I114" s="47">
        <f t="shared" si="24"/>
        <v>0</v>
      </c>
      <c r="J114" s="47">
        <f t="shared" si="24"/>
        <v>0</v>
      </c>
      <c r="K114" s="76" t="e">
        <f t="shared" si="15"/>
        <v>#DIV/0!</v>
      </c>
      <c r="L114" s="8"/>
      <c r="M114" s="78" t="e">
        <f t="shared" si="14"/>
        <v>#DIV/0!</v>
      </c>
      <c r="N114" s="8"/>
    </row>
    <row r="115" spans="1:14" ht="28.8" customHeight="1" x14ac:dyDescent="0.3">
      <c r="A115" s="14" t="s">
        <v>150</v>
      </c>
      <c r="B115" s="89" t="s">
        <v>151</v>
      </c>
      <c r="C115" s="15"/>
      <c r="D115" s="16"/>
      <c r="E115" s="15">
        <v>8370.2199999999993</v>
      </c>
      <c r="F115" s="76"/>
      <c r="G115" s="8"/>
      <c r="H115" s="16"/>
      <c r="I115" s="16"/>
      <c r="J115" s="16"/>
      <c r="K115" s="76" t="e">
        <f t="shared" si="15"/>
        <v>#DIV/0!</v>
      </c>
      <c r="L115" s="8"/>
      <c r="M115" s="78" t="e">
        <f t="shared" si="14"/>
        <v>#DIV/0!</v>
      </c>
      <c r="N115" s="8"/>
    </row>
    <row r="116" spans="1:14" ht="0.6" customHeight="1" x14ac:dyDescent="0.3">
      <c r="A116" s="7" t="s">
        <v>152</v>
      </c>
      <c r="B116" s="17" t="s">
        <v>153</v>
      </c>
      <c r="C116" s="8">
        <f>C120+C118</f>
        <v>0</v>
      </c>
      <c r="D116" s="9">
        <f>D120+D118</f>
        <v>0</v>
      </c>
      <c r="E116" s="8">
        <f>E120+E118</f>
        <v>0</v>
      </c>
      <c r="F116" s="76" t="e">
        <f t="shared" si="18"/>
        <v>#DIV/0!</v>
      </c>
      <c r="G116" s="8">
        <f t="shared" si="19"/>
        <v>0</v>
      </c>
      <c r="H116" s="9">
        <f>H120+H118</f>
        <v>0</v>
      </c>
      <c r="I116" s="9">
        <f>I120+I118</f>
        <v>0</v>
      </c>
      <c r="J116" s="9">
        <f>J120+J118</f>
        <v>0</v>
      </c>
      <c r="K116" s="76" t="e">
        <f t="shared" si="15"/>
        <v>#DIV/0!</v>
      </c>
      <c r="L116" s="8">
        <f t="shared" si="20"/>
        <v>0</v>
      </c>
      <c r="M116" s="78" t="e">
        <f t="shared" si="14"/>
        <v>#DIV/0!</v>
      </c>
      <c r="N116" s="8">
        <f t="shared" si="21"/>
        <v>0</v>
      </c>
    </row>
    <row r="117" spans="1:14" ht="17.399999999999999" hidden="1" customHeight="1" x14ac:dyDescent="0.3">
      <c r="A117" s="49" t="s">
        <v>154</v>
      </c>
      <c r="B117" s="50" t="s">
        <v>155</v>
      </c>
      <c r="C117" s="8"/>
      <c r="D117" s="9"/>
      <c r="E117" s="8"/>
      <c r="F117" s="76"/>
      <c r="G117" s="8"/>
      <c r="H117" s="9"/>
      <c r="I117" s="9"/>
      <c r="J117" s="9"/>
      <c r="K117" s="76" t="e">
        <f t="shared" si="15"/>
        <v>#DIV/0!</v>
      </c>
      <c r="L117" s="8"/>
      <c r="M117" s="78" t="e">
        <f t="shared" si="14"/>
        <v>#DIV/0!</v>
      </c>
      <c r="N117" s="8"/>
    </row>
    <row r="118" spans="1:14" ht="19.8" hidden="1" customHeight="1" x14ac:dyDescent="0.3">
      <c r="A118" s="11" t="s">
        <v>261</v>
      </c>
      <c r="B118" s="84" t="s">
        <v>260</v>
      </c>
      <c r="C118" s="15">
        <v>0</v>
      </c>
      <c r="D118" s="16">
        <v>0</v>
      </c>
      <c r="E118" s="15">
        <v>0</v>
      </c>
      <c r="F118" s="76" t="e">
        <f t="shared" si="18"/>
        <v>#DIV/0!</v>
      </c>
      <c r="G118" s="8">
        <f t="shared" si="19"/>
        <v>0</v>
      </c>
      <c r="H118" s="16">
        <v>0</v>
      </c>
      <c r="I118" s="16">
        <v>0</v>
      </c>
      <c r="J118" s="16">
        <v>0</v>
      </c>
      <c r="K118" s="76" t="e">
        <f t="shared" si="15"/>
        <v>#DIV/0!</v>
      </c>
      <c r="L118" s="8">
        <f t="shared" si="20"/>
        <v>0</v>
      </c>
      <c r="M118" s="78" t="e">
        <f t="shared" si="14"/>
        <v>#DIV/0!</v>
      </c>
      <c r="N118" s="8">
        <f t="shared" si="21"/>
        <v>0</v>
      </c>
    </row>
    <row r="119" spans="1:14" ht="24" hidden="1" customHeight="1" x14ac:dyDescent="0.3">
      <c r="A119" s="49" t="s">
        <v>156</v>
      </c>
      <c r="B119" s="50" t="s">
        <v>157</v>
      </c>
      <c r="C119" s="15"/>
      <c r="D119" s="16"/>
      <c r="E119" s="15"/>
      <c r="F119" s="76"/>
      <c r="G119" s="8">
        <f t="shared" si="19"/>
        <v>0</v>
      </c>
      <c r="H119" s="16"/>
      <c r="I119" s="16"/>
      <c r="J119" s="16"/>
      <c r="K119" s="76" t="e">
        <f t="shared" si="15"/>
        <v>#DIV/0!</v>
      </c>
      <c r="L119" s="8">
        <f t="shared" si="20"/>
        <v>0</v>
      </c>
      <c r="M119" s="78" t="e">
        <f t="shared" si="14"/>
        <v>#DIV/0!</v>
      </c>
      <c r="N119" s="8">
        <f t="shared" si="21"/>
        <v>0</v>
      </c>
    </row>
    <row r="120" spans="1:14" ht="14.4" hidden="1" customHeight="1" x14ac:dyDescent="0.3">
      <c r="A120" s="11" t="s">
        <v>158</v>
      </c>
      <c r="B120" s="90" t="s">
        <v>159</v>
      </c>
      <c r="C120" s="15">
        <f>C122</f>
        <v>0</v>
      </c>
      <c r="D120" s="16">
        <f>D122</f>
        <v>0</v>
      </c>
      <c r="E120" s="15">
        <f>E122</f>
        <v>0</v>
      </c>
      <c r="F120" s="76"/>
      <c r="G120" s="8">
        <f t="shared" si="19"/>
        <v>0</v>
      </c>
      <c r="H120" s="16">
        <f>H122</f>
        <v>0</v>
      </c>
      <c r="I120" s="16">
        <f>I122</f>
        <v>0</v>
      </c>
      <c r="J120" s="16">
        <f>J122</f>
        <v>0</v>
      </c>
      <c r="K120" s="76" t="e">
        <f t="shared" si="15"/>
        <v>#DIV/0!</v>
      </c>
      <c r="L120" s="8">
        <f t="shared" si="20"/>
        <v>0</v>
      </c>
      <c r="M120" s="78" t="e">
        <f t="shared" si="14"/>
        <v>#DIV/0!</v>
      </c>
      <c r="N120" s="8">
        <f t="shared" si="21"/>
        <v>0</v>
      </c>
    </row>
    <row r="121" spans="1:14" ht="12" hidden="1" customHeight="1" x14ac:dyDescent="0.3">
      <c r="A121" s="42" t="s">
        <v>160</v>
      </c>
      <c r="B121" s="87" t="s">
        <v>161</v>
      </c>
      <c r="C121" s="15">
        <f>C122</f>
        <v>0</v>
      </c>
      <c r="D121" s="16">
        <f>D122</f>
        <v>0</v>
      </c>
      <c r="E121" s="15">
        <f>E122</f>
        <v>0</v>
      </c>
      <c r="F121" s="76" t="e">
        <f t="shared" si="18"/>
        <v>#DIV/0!</v>
      </c>
      <c r="G121" s="8">
        <f t="shared" si="19"/>
        <v>0</v>
      </c>
      <c r="H121" s="16">
        <f>H122</f>
        <v>0</v>
      </c>
      <c r="I121" s="16">
        <f>I122</f>
        <v>0</v>
      </c>
      <c r="J121" s="16">
        <f>J122</f>
        <v>0</v>
      </c>
      <c r="K121" s="76" t="e">
        <f t="shared" si="15"/>
        <v>#DIV/0!</v>
      </c>
      <c r="L121" s="8">
        <f t="shared" si="20"/>
        <v>0</v>
      </c>
      <c r="M121" s="78" t="e">
        <f t="shared" si="14"/>
        <v>#DIV/0!</v>
      </c>
      <c r="N121" s="8">
        <f t="shared" si="21"/>
        <v>0</v>
      </c>
    </row>
    <row r="122" spans="1:14" ht="11.4" hidden="1" customHeight="1" x14ac:dyDescent="0.3">
      <c r="A122" s="14" t="s">
        <v>162</v>
      </c>
      <c r="B122" s="89" t="s">
        <v>161</v>
      </c>
      <c r="C122" s="15">
        <f>C123+C124</f>
        <v>0</v>
      </c>
      <c r="D122" s="16">
        <f>D123+D124</f>
        <v>0</v>
      </c>
      <c r="E122" s="15">
        <f>E123+E124</f>
        <v>0</v>
      </c>
      <c r="F122" s="76" t="e">
        <f t="shared" si="18"/>
        <v>#DIV/0!</v>
      </c>
      <c r="G122" s="8">
        <f t="shared" si="19"/>
        <v>0</v>
      </c>
      <c r="H122" s="16">
        <f>H123+H124</f>
        <v>0</v>
      </c>
      <c r="I122" s="16">
        <f>I123+I124</f>
        <v>0</v>
      </c>
      <c r="J122" s="16">
        <f>J123+J124</f>
        <v>0</v>
      </c>
      <c r="K122" s="76" t="e">
        <f t="shared" si="15"/>
        <v>#DIV/0!</v>
      </c>
      <c r="L122" s="8">
        <f t="shared" si="20"/>
        <v>0</v>
      </c>
      <c r="M122" s="78" t="e">
        <f t="shared" si="14"/>
        <v>#DIV/0!</v>
      </c>
      <c r="N122" s="8">
        <f t="shared" si="21"/>
        <v>0</v>
      </c>
    </row>
    <row r="123" spans="1:14" ht="11.4" hidden="1" customHeight="1" x14ac:dyDescent="0.3">
      <c r="A123" s="42" t="s">
        <v>163</v>
      </c>
      <c r="B123" s="91" t="s">
        <v>164</v>
      </c>
      <c r="C123" s="18"/>
      <c r="D123" s="19"/>
      <c r="E123" s="18"/>
      <c r="F123" s="76"/>
      <c r="G123" s="8">
        <f t="shared" si="19"/>
        <v>0</v>
      </c>
      <c r="H123" s="19"/>
      <c r="I123" s="19"/>
      <c r="J123" s="19"/>
      <c r="K123" s="76" t="e">
        <f t="shared" si="15"/>
        <v>#DIV/0!</v>
      </c>
      <c r="L123" s="8">
        <f t="shared" si="20"/>
        <v>0</v>
      </c>
      <c r="M123" s="78" t="e">
        <f t="shared" si="14"/>
        <v>#DIV/0!</v>
      </c>
      <c r="N123" s="8">
        <f t="shared" si="21"/>
        <v>0</v>
      </c>
    </row>
    <row r="124" spans="1:14" ht="13.2" hidden="1" customHeight="1" x14ac:dyDescent="0.3">
      <c r="A124" s="42" t="s">
        <v>165</v>
      </c>
      <c r="B124" s="91" t="s">
        <v>166</v>
      </c>
      <c r="C124" s="18">
        <v>0</v>
      </c>
      <c r="D124" s="19">
        <v>0</v>
      </c>
      <c r="E124" s="18">
        <v>0</v>
      </c>
      <c r="F124" s="76" t="e">
        <f t="shared" si="18"/>
        <v>#DIV/0!</v>
      </c>
      <c r="G124" s="8">
        <f t="shared" si="19"/>
        <v>0</v>
      </c>
      <c r="H124" s="19">
        <v>0</v>
      </c>
      <c r="I124" s="19">
        <v>0</v>
      </c>
      <c r="J124" s="19">
        <v>0</v>
      </c>
      <c r="K124" s="76" t="e">
        <f t="shared" si="15"/>
        <v>#DIV/0!</v>
      </c>
      <c r="L124" s="8">
        <f t="shared" si="20"/>
        <v>0</v>
      </c>
      <c r="M124" s="78" t="e">
        <f t="shared" si="14"/>
        <v>#DIV/0!</v>
      </c>
      <c r="N124" s="8">
        <f t="shared" si="21"/>
        <v>0</v>
      </c>
    </row>
    <row r="125" spans="1:14" ht="8.4" hidden="1" customHeight="1" x14ac:dyDescent="0.3">
      <c r="A125" s="49" t="s">
        <v>167</v>
      </c>
      <c r="B125" s="50" t="s">
        <v>168</v>
      </c>
      <c r="C125" s="51"/>
      <c r="D125" s="53"/>
      <c r="E125" s="52"/>
      <c r="F125" s="76"/>
      <c r="G125" s="8">
        <f t="shared" si="19"/>
        <v>0</v>
      </c>
      <c r="H125" s="53"/>
      <c r="I125" s="53"/>
      <c r="J125" s="54"/>
      <c r="K125" s="76" t="e">
        <f t="shared" si="15"/>
        <v>#DIV/0!</v>
      </c>
      <c r="L125" s="8">
        <f t="shared" si="20"/>
        <v>0</v>
      </c>
      <c r="M125" s="78" t="e">
        <f t="shared" si="14"/>
        <v>#DIV/0!</v>
      </c>
      <c r="N125" s="8">
        <f t="shared" si="21"/>
        <v>0</v>
      </c>
    </row>
    <row r="126" spans="1:14" ht="30" customHeight="1" x14ac:dyDescent="0.3">
      <c r="A126" s="55" t="s">
        <v>169</v>
      </c>
      <c r="B126" s="92" t="s">
        <v>170</v>
      </c>
      <c r="C126" s="56">
        <f>C127+C128+C130</f>
        <v>5500</v>
      </c>
      <c r="D126" s="57">
        <f>D127+D128+D130</f>
        <v>2500</v>
      </c>
      <c r="E126" s="56">
        <f>E127+E128+E130+E131</f>
        <v>83662.75</v>
      </c>
      <c r="F126" s="76">
        <f t="shared" si="18"/>
        <v>3346.5099999999998</v>
      </c>
      <c r="G126" s="8">
        <f t="shared" si="19"/>
        <v>81162.75</v>
      </c>
      <c r="H126" s="57">
        <f>H127+H128+H130</f>
        <v>5500</v>
      </c>
      <c r="I126" s="57">
        <f>I127+I128+I130</f>
        <v>2500</v>
      </c>
      <c r="J126" s="57">
        <f>J130+J131</f>
        <v>140062.09</v>
      </c>
      <c r="K126" s="76">
        <f t="shared" si="15"/>
        <v>5602.4836000000005</v>
      </c>
      <c r="L126" s="18">
        <f t="shared" si="20"/>
        <v>137562.09</v>
      </c>
      <c r="M126" s="78">
        <f t="shared" si="14"/>
        <v>-40.267384272218131</v>
      </c>
      <c r="N126" s="8">
        <f>E126-J126</f>
        <v>-56399.34</v>
      </c>
    </row>
    <row r="127" spans="1:14" ht="192" hidden="1" x14ac:dyDescent="0.3">
      <c r="A127" s="58" t="s">
        <v>171</v>
      </c>
      <c r="B127" s="93" t="s">
        <v>172</v>
      </c>
      <c r="C127" s="56"/>
      <c r="D127" s="57"/>
      <c r="E127" s="59"/>
      <c r="F127" s="76"/>
      <c r="G127" s="8">
        <f t="shared" si="19"/>
        <v>0</v>
      </c>
      <c r="H127" s="57"/>
      <c r="I127" s="57"/>
      <c r="J127" s="60"/>
      <c r="K127" s="76" t="e">
        <f t="shared" si="15"/>
        <v>#DIV/0!</v>
      </c>
      <c r="L127" s="8">
        <f t="shared" si="20"/>
        <v>0</v>
      </c>
      <c r="M127" s="78" t="e">
        <f t="shared" si="14"/>
        <v>#DIV/0!</v>
      </c>
      <c r="N127" s="8">
        <f t="shared" si="21"/>
        <v>0</v>
      </c>
    </row>
    <row r="128" spans="1:14" ht="204" hidden="1" x14ac:dyDescent="0.3">
      <c r="A128" s="17" t="s">
        <v>173</v>
      </c>
      <c r="B128" s="17" t="s">
        <v>174</v>
      </c>
      <c r="C128" s="56"/>
      <c r="D128" s="57"/>
      <c r="E128" s="59"/>
      <c r="F128" s="76"/>
      <c r="G128" s="8"/>
      <c r="H128" s="57"/>
      <c r="I128" s="57"/>
      <c r="J128" s="60"/>
      <c r="K128" s="76" t="e">
        <f t="shared" si="15"/>
        <v>#DIV/0!</v>
      </c>
      <c r="L128" s="8"/>
      <c r="M128" s="78" t="e">
        <f t="shared" si="14"/>
        <v>#DIV/0!</v>
      </c>
      <c r="N128" s="8"/>
    </row>
    <row r="129" spans="1:14" ht="132" hidden="1" x14ac:dyDescent="0.3">
      <c r="A129" s="14" t="s">
        <v>175</v>
      </c>
      <c r="B129" s="93" t="s">
        <v>176</v>
      </c>
      <c r="C129" s="56"/>
      <c r="D129" s="57"/>
      <c r="E129" s="59"/>
      <c r="F129" s="76"/>
      <c r="G129" s="8"/>
      <c r="H129" s="57"/>
      <c r="I129" s="57"/>
      <c r="J129" s="60"/>
      <c r="K129" s="76" t="e">
        <f t="shared" si="15"/>
        <v>#DIV/0!</v>
      </c>
      <c r="L129" s="8"/>
      <c r="M129" s="78" t="e">
        <f t="shared" si="14"/>
        <v>#DIV/0!</v>
      </c>
      <c r="N129" s="8"/>
    </row>
    <row r="130" spans="1:14" ht="91.8" customHeight="1" x14ac:dyDescent="0.3">
      <c r="A130" s="17" t="s">
        <v>177</v>
      </c>
      <c r="B130" s="17" t="s">
        <v>178</v>
      </c>
      <c r="C130" s="51">
        <v>5500</v>
      </c>
      <c r="D130" s="53">
        <v>2500</v>
      </c>
      <c r="E130" s="52">
        <v>0</v>
      </c>
      <c r="F130" s="76">
        <f t="shared" si="18"/>
        <v>0</v>
      </c>
      <c r="G130" s="18">
        <f t="shared" si="19"/>
        <v>-2500</v>
      </c>
      <c r="H130" s="51">
        <v>5500</v>
      </c>
      <c r="I130" s="53">
        <v>2500</v>
      </c>
      <c r="J130" s="52">
        <v>500</v>
      </c>
      <c r="K130" s="76">
        <f t="shared" si="15"/>
        <v>20</v>
      </c>
      <c r="L130" s="18">
        <f t="shared" si="20"/>
        <v>-2000</v>
      </c>
      <c r="M130" s="78">
        <f t="shared" si="14"/>
        <v>-100</v>
      </c>
      <c r="N130" s="18">
        <f>E130-J130</f>
        <v>-500</v>
      </c>
    </row>
    <row r="131" spans="1:14" ht="62.4" customHeight="1" x14ac:dyDescent="0.3">
      <c r="A131" s="17" t="s">
        <v>269</v>
      </c>
      <c r="B131" s="17" t="s">
        <v>270</v>
      </c>
      <c r="C131" s="51">
        <v>0</v>
      </c>
      <c r="D131" s="53">
        <v>0</v>
      </c>
      <c r="E131" s="52">
        <v>83662.75</v>
      </c>
      <c r="F131" s="76" t="e">
        <f t="shared" si="18"/>
        <v>#DIV/0!</v>
      </c>
      <c r="G131" s="18">
        <f t="shared" ref="G131" si="25">E131-D131</f>
        <v>83662.75</v>
      </c>
      <c r="H131" s="51">
        <v>0</v>
      </c>
      <c r="I131" s="53">
        <v>0</v>
      </c>
      <c r="J131" s="52">
        <v>139562.09</v>
      </c>
      <c r="K131" s="76" t="e">
        <f t="shared" ref="K131" si="26">J131/I131*100</f>
        <v>#DIV/0!</v>
      </c>
      <c r="L131" s="18">
        <f t="shared" ref="L131" si="27">J131-I131</f>
        <v>139562.09</v>
      </c>
      <c r="M131" s="78">
        <f t="shared" ref="M131" si="28">E131/J131*100-100</f>
        <v>-40.053384124585691</v>
      </c>
      <c r="N131" s="18">
        <f t="shared" ref="N131" si="29">E131-J131</f>
        <v>-55899.34</v>
      </c>
    </row>
    <row r="132" spans="1:14" ht="0.6" hidden="1" customHeight="1" x14ac:dyDescent="0.3">
      <c r="A132" s="7" t="s">
        <v>179</v>
      </c>
      <c r="B132" s="45" t="s">
        <v>180</v>
      </c>
      <c r="C132" s="56"/>
      <c r="D132" s="57"/>
      <c r="E132" s="59">
        <f>E133</f>
        <v>0</v>
      </c>
      <c r="F132" s="76"/>
      <c r="G132" s="8">
        <f t="shared" si="19"/>
        <v>0</v>
      </c>
      <c r="H132" s="57">
        <f>H134</f>
        <v>0</v>
      </c>
      <c r="I132" s="57"/>
      <c r="J132" s="60">
        <f>J133</f>
        <v>0</v>
      </c>
      <c r="K132" s="76" t="e">
        <f t="shared" si="15"/>
        <v>#DIV/0!</v>
      </c>
      <c r="L132" s="8">
        <f t="shared" si="20"/>
        <v>0</v>
      </c>
      <c r="M132" s="78" t="e">
        <f t="shared" si="14"/>
        <v>#DIV/0!</v>
      </c>
      <c r="N132" s="8">
        <f t="shared" si="21"/>
        <v>0</v>
      </c>
    </row>
    <row r="133" spans="1:14" ht="1.2" hidden="1" customHeight="1" x14ac:dyDescent="0.3">
      <c r="A133" s="61">
        <v>1.17010500500001E+16</v>
      </c>
      <c r="B133" s="17" t="s">
        <v>181</v>
      </c>
      <c r="C133" s="51"/>
      <c r="D133" s="53"/>
      <c r="E133" s="51"/>
      <c r="F133" s="76"/>
      <c r="G133" s="8">
        <f t="shared" si="19"/>
        <v>0</v>
      </c>
      <c r="H133" s="53"/>
      <c r="I133" s="53"/>
      <c r="J133" s="53"/>
      <c r="K133" s="76" t="e">
        <f t="shared" si="15"/>
        <v>#DIV/0!</v>
      </c>
      <c r="L133" s="8">
        <f t="shared" si="20"/>
        <v>0</v>
      </c>
      <c r="M133" s="78" t="e">
        <f t="shared" si="14"/>
        <v>#DIV/0!</v>
      </c>
      <c r="N133" s="8">
        <f t="shared" si="21"/>
        <v>0</v>
      </c>
    </row>
    <row r="134" spans="1:14" ht="43.8" hidden="1" customHeight="1" x14ac:dyDescent="0.3">
      <c r="A134" s="17" t="s">
        <v>258</v>
      </c>
      <c r="B134" s="17" t="s">
        <v>259</v>
      </c>
      <c r="C134" s="51"/>
      <c r="D134" s="53"/>
      <c r="E134" s="62"/>
      <c r="F134" s="76"/>
      <c r="G134" s="8">
        <f t="shared" si="19"/>
        <v>0</v>
      </c>
      <c r="H134" s="53">
        <v>0</v>
      </c>
      <c r="I134" s="53"/>
      <c r="J134" s="63"/>
      <c r="K134" s="76" t="e">
        <f t="shared" si="15"/>
        <v>#DIV/0!</v>
      </c>
      <c r="L134" s="8">
        <f t="shared" si="20"/>
        <v>0</v>
      </c>
      <c r="M134" s="78" t="e">
        <f t="shared" si="14"/>
        <v>#DIV/0!</v>
      </c>
      <c r="N134" s="8">
        <f t="shared" si="21"/>
        <v>0</v>
      </c>
    </row>
    <row r="135" spans="1:14" ht="1.2" hidden="1" customHeight="1" x14ac:dyDescent="0.3">
      <c r="A135" s="7" t="s">
        <v>182</v>
      </c>
      <c r="B135" s="17" t="s">
        <v>183</v>
      </c>
      <c r="C135" s="56"/>
      <c r="D135" s="57"/>
      <c r="E135" s="10"/>
      <c r="F135" s="76"/>
      <c r="G135" s="8">
        <f t="shared" si="19"/>
        <v>0</v>
      </c>
      <c r="H135" s="57"/>
      <c r="I135" s="57"/>
      <c r="J135" s="64"/>
      <c r="K135" s="76" t="e">
        <f t="shared" si="15"/>
        <v>#DIV/0!</v>
      </c>
      <c r="L135" s="8">
        <f t="shared" si="20"/>
        <v>0</v>
      </c>
      <c r="M135" s="78" t="e">
        <f t="shared" si="14"/>
        <v>#DIV/0!</v>
      </c>
      <c r="N135" s="8">
        <f t="shared" si="21"/>
        <v>0</v>
      </c>
    </row>
    <row r="136" spans="1:14" ht="25.2" hidden="1" customHeight="1" x14ac:dyDescent="0.3">
      <c r="A136" s="7" t="s">
        <v>182</v>
      </c>
      <c r="B136" s="17" t="s">
        <v>183</v>
      </c>
      <c r="C136" s="8"/>
      <c r="D136" s="9"/>
      <c r="E136" s="8"/>
      <c r="F136" s="76" t="e">
        <f t="shared" si="18"/>
        <v>#DIV/0!</v>
      </c>
      <c r="G136" s="8">
        <f t="shared" si="19"/>
        <v>0</v>
      </c>
      <c r="H136" s="9"/>
      <c r="I136" s="9"/>
      <c r="J136" s="9"/>
      <c r="K136" s="76" t="e">
        <f t="shared" si="15"/>
        <v>#DIV/0!</v>
      </c>
      <c r="L136" s="8">
        <f t="shared" si="20"/>
        <v>0</v>
      </c>
      <c r="M136" s="78" t="e">
        <f t="shared" si="14"/>
        <v>#DIV/0!</v>
      </c>
      <c r="N136" s="8">
        <f t="shared" si="21"/>
        <v>0</v>
      </c>
    </row>
    <row r="137" spans="1:14" x14ac:dyDescent="0.3">
      <c r="A137" s="7" t="s">
        <v>184</v>
      </c>
      <c r="B137" s="17" t="s">
        <v>185</v>
      </c>
      <c r="C137" s="8">
        <f>C138+C172+C173+C175+C176</f>
        <v>1569600</v>
      </c>
      <c r="D137" s="8">
        <f t="shared" ref="D137" si="30">D138+D172+D173+D175+D176</f>
        <v>1343400</v>
      </c>
      <c r="E137" s="8">
        <f>E138+E172+E173+E175+E176</f>
        <v>1320650</v>
      </c>
      <c r="F137" s="76">
        <f>E137/D137*100</f>
        <v>98.306535655798726</v>
      </c>
      <c r="G137" s="8">
        <f t="shared" si="19"/>
        <v>-22750</v>
      </c>
      <c r="H137" s="9">
        <f>H138+H172+H173+H175+H176</f>
        <v>8286402.0199999996</v>
      </c>
      <c r="I137" s="9">
        <f>I138+I172+I173+I175+I176</f>
        <v>8092952.0199999996</v>
      </c>
      <c r="J137" s="8">
        <f t="shared" ref="J137" si="31">J138+J172+J173+J175+J176</f>
        <v>7967113.7999999998</v>
      </c>
      <c r="K137" s="76">
        <f t="shared" si="15"/>
        <v>98.445088767497722</v>
      </c>
      <c r="L137" s="8">
        <f t="shared" si="20"/>
        <v>-125838.21999999974</v>
      </c>
      <c r="M137" s="78">
        <f t="shared" si="14"/>
        <v>-83.423733698896086</v>
      </c>
      <c r="N137" s="8">
        <f t="shared" si="21"/>
        <v>-6646463.7999999998</v>
      </c>
    </row>
    <row r="138" spans="1:14" ht="30" customHeight="1" x14ac:dyDescent="0.3">
      <c r="A138" s="7" t="s">
        <v>186</v>
      </c>
      <c r="B138" s="17" t="s">
        <v>187</v>
      </c>
      <c r="C138" s="9">
        <f>C139+C145+C146+C165+C171</f>
        <v>1569600</v>
      </c>
      <c r="D138" s="9">
        <f>D139+D165+D146+D168</f>
        <v>1343400</v>
      </c>
      <c r="E138" s="8">
        <f>E139+E165+E146+E168</f>
        <v>1340650</v>
      </c>
      <c r="F138" s="76">
        <f t="shared" si="18"/>
        <v>99.795295518832816</v>
      </c>
      <c r="G138" s="8">
        <f t="shared" si="19"/>
        <v>-2750</v>
      </c>
      <c r="H138" s="9">
        <f>H139+H145+H146+H165+H171</f>
        <v>8286402.0199999996</v>
      </c>
      <c r="I138" s="9">
        <f>I139+I165+I146+I168</f>
        <v>8092952.0199999996</v>
      </c>
      <c r="J138" s="8">
        <f>J139+J165+J146+J168</f>
        <v>7967113.7999999998</v>
      </c>
      <c r="K138" s="76">
        <f t="shared" si="15"/>
        <v>98.445088767497722</v>
      </c>
      <c r="L138" s="8">
        <f t="shared" si="20"/>
        <v>-125838.21999999974</v>
      </c>
      <c r="M138" s="78">
        <f t="shared" si="14"/>
        <v>-83.172701763090174</v>
      </c>
      <c r="N138" s="8">
        <f t="shared" si="21"/>
        <v>-6626463.7999999998</v>
      </c>
    </row>
    <row r="139" spans="1:14" ht="43.2" customHeight="1" x14ac:dyDescent="0.3">
      <c r="A139" s="7" t="s">
        <v>188</v>
      </c>
      <c r="B139" s="7" t="s">
        <v>189</v>
      </c>
      <c r="C139" s="8">
        <f>C140</f>
        <v>787200</v>
      </c>
      <c r="D139" s="9">
        <f>D140+D145</f>
        <v>787200</v>
      </c>
      <c r="E139" s="8">
        <f>E140+E145</f>
        <v>787200</v>
      </c>
      <c r="F139" s="76">
        <f t="shared" si="18"/>
        <v>100</v>
      </c>
      <c r="G139" s="8">
        <f t="shared" si="19"/>
        <v>0</v>
      </c>
      <c r="H139" s="9">
        <f>H140</f>
        <v>779300</v>
      </c>
      <c r="I139" s="9">
        <f>I140+I145</f>
        <v>779300</v>
      </c>
      <c r="J139" s="9">
        <f>J140+J145</f>
        <v>779300</v>
      </c>
      <c r="K139" s="76">
        <f t="shared" si="15"/>
        <v>100</v>
      </c>
      <c r="L139" s="8">
        <f t="shared" si="20"/>
        <v>0</v>
      </c>
      <c r="M139" s="78">
        <f t="shared" si="14"/>
        <v>1.0137302707558007</v>
      </c>
      <c r="N139" s="8">
        <f t="shared" si="21"/>
        <v>7900</v>
      </c>
    </row>
    <row r="140" spans="1:14" ht="38.4" customHeight="1" x14ac:dyDescent="0.3">
      <c r="A140" s="7" t="s">
        <v>190</v>
      </c>
      <c r="B140" s="7" t="s">
        <v>191</v>
      </c>
      <c r="C140" s="18">
        <f>SUM(C141:C143)</f>
        <v>787200</v>
      </c>
      <c r="D140" s="19">
        <f>SUM(D141:D143)</f>
        <v>787200</v>
      </c>
      <c r="E140" s="18">
        <f>SUM(E141:E143)</f>
        <v>787200</v>
      </c>
      <c r="F140" s="76">
        <f t="shared" si="18"/>
        <v>100</v>
      </c>
      <c r="G140" s="8">
        <f t="shared" si="19"/>
        <v>0</v>
      </c>
      <c r="H140" s="19">
        <f>SUM(H141:H143)</f>
        <v>779300</v>
      </c>
      <c r="I140" s="19">
        <f>SUM(I141:I143)</f>
        <v>779300</v>
      </c>
      <c r="J140" s="19">
        <f>SUM(J141:J143)</f>
        <v>779300</v>
      </c>
      <c r="K140" s="76">
        <f t="shared" si="15"/>
        <v>100</v>
      </c>
      <c r="L140" s="8">
        <f t="shared" si="20"/>
        <v>0</v>
      </c>
      <c r="M140" s="78">
        <f t="shared" si="14"/>
        <v>1.0137302707558007</v>
      </c>
      <c r="N140" s="8">
        <f t="shared" si="21"/>
        <v>7900</v>
      </c>
    </row>
    <row r="141" spans="1:14" ht="55.2" customHeight="1" x14ac:dyDescent="0.3">
      <c r="A141" s="17" t="s">
        <v>190</v>
      </c>
      <c r="B141" s="84" t="s">
        <v>192</v>
      </c>
      <c r="C141" s="94">
        <v>787200</v>
      </c>
      <c r="D141" s="95">
        <v>787200</v>
      </c>
      <c r="E141" s="94">
        <v>787200</v>
      </c>
      <c r="F141" s="76">
        <f t="shared" si="18"/>
        <v>100</v>
      </c>
      <c r="G141" s="8">
        <f t="shared" si="19"/>
        <v>0</v>
      </c>
      <c r="H141" s="94">
        <v>779300</v>
      </c>
      <c r="I141" s="95">
        <v>779300</v>
      </c>
      <c r="J141" s="94">
        <v>779300</v>
      </c>
      <c r="K141" s="76">
        <f t="shared" si="15"/>
        <v>100</v>
      </c>
      <c r="L141" s="8"/>
      <c r="M141" s="78">
        <f t="shared" si="14"/>
        <v>1.0137302707558007</v>
      </c>
      <c r="N141" s="8">
        <f t="shared" si="21"/>
        <v>7900</v>
      </c>
    </row>
    <row r="142" spans="1:14" ht="60" hidden="1" x14ac:dyDescent="0.3">
      <c r="A142" s="17" t="s">
        <v>190</v>
      </c>
      <c r="B142" s="84" t="s">
        <v>193</v>
      </c>
      <c r="C142" s="94">
        <v>0</v>
      </c>
      <c r="D142" s="95">
        <v>0</v>
      </c>
      <c r="E142" s="94">
        <v>0</v>
      </c>
      <c r="F142" s="76" t="e">
        <f t="shared" si="18"/>
        <v>#DIV/0!</v>
      </c>
      <c r="G142" s="8">
        <f t="shared" si="19"/>
        <v>0</v>
      </c>
      <c r="H142" s="95">
        <v>0</v>
      </c>
      <c r="I142" s="95">
        <v>0</v>
      </c>
      <c r="J142" s="95">
        <v>0</v>
      </c>
      <c r="K142" s="76" t="e">
        <f t="shared" si="15"/>
        <v>#DIV/0!</v>
      </c>
      <c r="L142" s="8">
        <f t="shared" si="20"/>
        <v>0</v>
      </c>
      <c r="M142" s="78" t="e">
        <f t="shared" si="14"/>
        <v>#DIV/0!</v>
      </c>
      <c r="N142" s="8">
        <f t="shared" si="21"/>
        <v>0</v>
      </c>
    </row>
    <row r="143" spans="1:14" ht="0.6" hidden="1" customHeight="1" x14ac:dyDescent="0.3">
      <c r="A143" s="17" t="s">
        <v>194</v>
      </c>
      <c r="B143" s="84" t="s">
        <v>195</v>
      </c>
      <c r="C143" s="94">
        <v>0</v>
      </c>
      <c r="D143" s="95">
        <v>0</v>
      </c>
      <c r="E143" s="94">
        <v>0</v>
      </c>
      <c r="F143" s="76" t="e">
        <f t="shared" si="18"/>
        <v>#DIV/0!</v>
      </c>
      <c r="G143" s="8"/>
      <c r="H143" s="95">
        <v>0</v>
      </c>
      <c r="I143" s="95">
        <v>0</v>
      </c>
      <c r="J143" s="95">
        <v>0</v>
      </c>
      <c r="K143" s="76" t="e">
        <f t="shared" si="15"/>
        <v>#DIV/0!</v>
      </c>
      <c r="L143" s="8"/>
      <c r="M143" s="78" t="e">
        <f t="shared" si="14"/>
        <v>#DIV/0!</v>
      </c>
      <c r="N143" s="8"/>
    </row>
    <row r="144" spans="1:14" ht="68.400000000000006" hidden="1" x14ac:dyDescent="0.3">
      <c r="A144" s="7" t="s">
        <v>196</v>
      </c>
      <c r="B144" s="85" t="s">
        <v>197</v>
      </c>
      <c r="C144" s="18"/>
      <c r="D144" s="19"/>
      <c r="E144" s="18"/>
      <c r="F144" s="76" t="e">
        <f t="shared" si="18"/>
        <v>#DIV/0!</v>
      </c>
      <c r="G144" s="8">
        <f t="shared" si="19"/>
        <v>0</v>
      </c>
      <c r="H144" s="19"/>
      <c r="I144" s="19"/>
      <c r="J144" s="19"/>
      <c r="K144" s="76" t="e">
        <f t="shared" si="15"/>
        <v>#DIV/0!</v>
      </c>
      <c r="L144" s="8">
        <f t="shared" si="20"/>
        <v>0</v>
      </c>
      <c r="M144" s="78" t="e">
        <f t="shared" ref="M144:M175" si="32">E144/J144*100-100</f>
        <v>#DIV/0!</v>
      </c>
      <c r="N144" s="8">
        <f t="shared" si="21"/>
        <v>0</v>
      </c>
    </row>
    <row r="145" spans="1:14" ht="31.2" customHeight="1" x14ac:dyDescent="0.3">
      <c r="A145" s="49" t="s">
        <v>198</v>
      </c>
      <c r="B145" s="50" t="s">
        <v>199</v>
      </c>
      <c r="C145" s="18"/>
      <c r="D145" s="19"/>
      <c r="E145" s="18"/>
      <c r="F145" s="76" t="e">
        <f t="shared" si="18"/>
        <v>#DIV/0!</v>
      </c>
      <c r="G145" s="8"/>
      <c r="H145" s="19">
        <v>0</v>
      </c>
      <c r="I145" s="19"/>
      <c r="J145" s="19"/>
      <c r="K145" s="76" t="e">
        <f t="shared" si="15"/>
        <v>#DIV/0!</v>
      </c>
      <c r="L145" s="8"/>
      <c r="M145" s="78" t="e">
        <f t="shared" si="32"/>
        <v>#DIV/0!</v>
      </c>
      <c r="N145" s="8">
        <f t="shared" si="21"/>
        <v>0</v>
      </c>
    </row>
    <row r="146" spans="1:14" ht="36" customHeight="1" x14ac:dyDescent="0.3">
      <c r="A146" s="7" t="s">
        <v>200</v>
      </c>
      <c r="B146" s="7" t="s">
        <v>201</v>
      </c>
      <c r="C146" s="9">
        <f>C153</f>
        <v>330000</v>
      </c>
      <c r="D146" s="9">
        <f>D153</f>
        <v>330000</v>
      </c>
      <c r="E146" s="9">
        <f>E153</f>
        <v>330000</v>
      </c>
      <c r="F146" s="76">
        <f t="shared" si="18"/>
        <v>100</v>
      </c>
      <c r="G146" s="8">
        <f t="shared" si="19"/>
        <v>0</v>
      </c>
      <c r="H146" s="9">
        <f>H162</f>
        <v>2020202.02</v>
      </c>
      <c r="I146" s="9">
        <f t="shared" ref="I146:J146" si="33">I151+I154+I155+I156+I163+I158+I148+I147</f>
        <v>2020202.02</v>
      </c>
      <c r="J146" s="9">
        <f t="shared" si="33"/>
        <v>1896863.8</v>
      </c>
      <c r="K146" s="76">
        <f t="shared" ref="K146:K177" si="34">J146/I146*100</f>
        <v>93.894758109389471</v>
      </c>
      <c r="L146" s="8">
        <f t="shared" si="20"/>
        <v>-123338.21999999997</v>
      </c>
      <c r="M146" s="78">
        <f t="shared" si="32"/>
        <v>-82.602862683129914</v>
      </c>
      <c r="N146" s="8">
        <f t="shared" si="21"/>
        <v>-1566863.8</v>
      </c>
    </row>
    <row r="147" spans="1:14" ht="38.4" hidden="1" customHeight="1" x14ac:dyDescent="0.3">
      <c r="A147" s="17" t="s">
        <v>202</v>
      </c>
      <c r="B147" s="17" t="s">
        <v>203</v>
      </c>
      <c r="C147" s="8">
        <v>0</v>
      </c>
      <c r="D147" s="9">
        <v>0</v>
      </c>
      <c r="E147" s="8">
        <v>0</v>
      </c>
      <c r="F147" s="76" t="e">
        <f t="shared" si="18"/>
        <v>#DIV/0!</v>
      </c>
      <c r="G147" s="8"/>
      <c r="H147" s="9">
        <v>0</v>
      </c>
      <c r="I147" s="9">
        <v>0</v>
      </c>
      <c r="J147" s="9">
        <v>0</v>
      </c>
      <c r="K147" s="76" t="e">
        <f t="shared" si="34"/>
        <v>#DIV/0!</v>
      </c>
      <c r="L147" s="8"/>
      <c r="M147" s="78" t="e">
        <f t="shared" si="32"/>
        <v>#DIV/0!</v>
      </c>
      <c r="N147" s="8"/>
    </row>
    <row r="148" spans="1:14" ht="0.6" hidden="1" customHeight="1" x14ac:dyDescent="0.3">
      <c r="A148" s="65" t="s">
        <v>204</v>
      </c>
      <c r="B148" s="17" t="s">
        <v>205</v>
      </c>
      <c r="C148" s="18">
        <f>C149+C150</f>
        <v>0</v>
      </c>
      <c r="D148" s="19">
        <f>D149+D150</f>
        <v>0</v>
      </c>
      <c r="E148" s="18">
        <f>E149+E150</f>
        <v>0</v>
      </c>
      <c r="F148" s="76" t="e">
        <f t="shared" si="18"/>
        <v>#DIV/0!</v>
      </c>
      <c r="G148" s="8">
        <f t="shared" si="19"/>
        <v>0</v>
      </c>
      <c r="H148" s="19">
        <f>H149+H150</f>
        <v>0</v>
      </c>
      <c r="I148" s="19">
        <f>I149+I150</f>
        <v>0</v>
      </c>
      <c r="J148" s="19">
        <f>J149+J150</f>
        <v>0</v>
      </c>
      <c r="K148" s="76" t="e">
        <f t="shared" si="34"/>
        <v>#DIV/0!</v>
      </c>
      <c r="L148" s="8">
        <f t="shared" si="20"/>
        <v>0</v>
      </c>
      <c r="M148" s="78" t="e">
        <f t="shared" si="32"/>
        <v>#DIV/0!</v>
      </c>
      <c r="N148" s="8">
        <f t="shared" si="21"/>
        <v>0</v>
      </c>
    </row>
    <row r="149" spans="1:14" ht="48" hidden="1" x14ac:dyDescent="0.3">
      <c r="A149" s="14" t="s">
        <v>206</v>
      </c>
      <c r="B149" s="96" t="s">
        <v>207</v>
      </c>
      <c r="C149" s="18">
        <v>0</v>
      </c>
      <c r="D149" s="19">
        <v>0</v>
      </c>
      <c r="E149" s="8">
        <v>0</v>
      </c>
      <c r="F149" s="76" t="e">
        <f t="shared" si="18"/>
        <v>#DIV/0!</v>
      </c>
      <c r="G149" s="8">
        <f t="shared" si="19"/>
        <v>0</v>
      </c>
      <c r="H149" s="19">
        <v>0</v>
      </c>
      <c r="I149" s="19">
        <v>0</v>
      </c>
      <c r="J149" s="9">
        <v>0</v>
      </c>
      <c r="K149" s="76" t="e">
        <f t="shared" si="34"/>
        <v>#DIV/0!</v>
      </c>
      <c r="L149" s="8">
        <f t="shared" si="20"/>
        <v>0</v>
      </c>
      <c r="M149" s="78" t="e">
        <f t="shared" si="32"/>
        <v>#DIV/0!</v>
      </c>
      <c r="N149" s="8">
        <f t="shared" si="21"/>
        <v>0</v>
      </c>
    </row>
    <row r="150" spans="1:14" ht="48" hidden="1" x14ac:dyDescent="0.3">
      <c r="A150" s="14" t="s">
        <v>206</v>
      </c>
      <c r="B150" s="96" t="s">
        <v>208</v>
      </c>
      <c r="C150" s="18"/>
      <c r="D150" s="19"/>
      <c r="E150" s="8">
        <v>0</v>
      </c>
      <c r="F150" s="76" t="e">
        <f t="shared" si="18"/>
        <v>#DIV/0!</v>
      </c>
      <c r="G150" s="8">
        <f t="shared" si="19"/>
        <v>0</v>
      </c>
      <c r="H150" s="19"/>
      <c r="I150" s="19"/>
      <c r="J150" s="9">
        <v>0</v>
      </c>
      <c r="K150" s="76" t="e">
        <f t="shared" si="34"/>
        <v>#DIV/0!</v>
      </c>
      <c r="L150" s="8"/>
      <c r="M150" s="78" t="e">
        <f t="shared" si="32"/>
        <v>#DIV/0!</v>
      </c>
      <c r="N150" s="8"/>
    </row>
    <row r="151" spans="1:14" ht="60" hidden="1" x14ac:dyDescent="0.3">
      <c r="A151" s="17" t="s">
        <v>251</v>
      </c>
      <c r="B151" s="17" t="s">
        <v>252</v>
      </c>
      <c r="C151" s="8"/>
      <c r="D151" s="9"/>
      <c r="E151" s="8"/>
      <c r="F151" s="76" t="e">
        <f t="shared" si="18"/>
        <v>#DIV/0!</v>
      </c>
      <c r="G151" s="8">
        <f t="shared" si="19"/>
        <v>0</v>
      </c>
      <c r="H151" s="9">
        <f>H152+H153</f>
        <v>0</v>
      </c>
      <c r="I151" s="9"/>
      <c r="J151" s="9"/>
      <c r="K151" s="76" t="e">
        <f t="shared" si="34"/>
        <v>#DIV/0!</v>
      </c>
      <c r="L151" s="8">
        <f t="shared" si="20"/>
        <v>0</v>
      </c>
      <c r="M151" s="78" t="e">
        <f t="shared" si="32"/>
        <v>#DIV/0!</v>
      </c>
      <c r="N151" s="8">
        <f t="shared" si="21"/>
        <v>0</v>
      </c>
    </row>
    <row r="152" spans="1:14" hidden="1" x14ac:dyDescent="0.3">
      <c r="A152" s="17" t="s">
        <v>251</v>
      </c>
      <c r="B152" s="17" t="s">
        <v>209</v>
      </c>
      <c r="C152" s="18"/>
      <c r="D152" s="19"/>
      <c r="E152" s="18"/>
      <c r="F152" s="76" t="e">
        <f t="shared" si="18"/>
        <v>#DIV/0!</v>
      </c>
      <c r="G152" s="8">
        <f t="shared" si="19"/>
        <v>0</v>
      </c>
      <c r="H152" s="19"/>
      <c r="I152" s="19"/>
      <c r="J152" s="19"/>
      <c r="K152" s="76" t="e">
        <f t="shared" si="34"/>
        <v>#DIV/0!</v>
      </c>
      <c r="L152" s="8">
        <f t="shared" si="20"/>
        <v>0</v>
      </c>
      <c r="M152" s="78" t="e">
        <f t="shared" si="32"/>
        <v>#DIV/0!</v>
      </c>
      <c r="N152" s="8">
        <f t="shared" si="21"/>
        <v>0</v>
      </c>
    </row>
    <row r="153" spans="1:14" ht="22.2" customHeight="1" x14ac:dyDescent="0.3">
      <c r="A153" s="17" t="s">
        <v>251</v>
      </c>
      <c r="B153" s="17" t="s">
        <v>210</v>
      </c>
      <c r="C153" s="18">
        <v>330000</v>
      </c>
      <c r="D153" s="19">
        <v>330000</v>
      </c>
      <c r="E153" s="18">
        <v>330000</v>
      </c>
      <c r="F153" s="76">
        <f t="shared" si="18"/>
        <v>100</v>
      </c>
      <c r="G153" s="8"/>
      <c r="H153" s="19">
        <v>0</v>
      </c>
      <c r="I153" s="19"/>
      <c r="J153" s="19"/>
      <c r="K153" s="76" t="e">
        <f t="shared" si="34"/>
        <v>#DIV/0!</v>
      </c>
      <c r="L153" s="8"/>
      <c r="M153" s="78" t="e">
        <f t="shared" si="32"/>
        <v>#DIV/0!</v>
      </c>
      <c r="N153" s="8"/>
    </row>
    <row r="154" spans="1:14" ht="0.6" customHeight="1" x14ac:dyDescent="0.3">
      <c r="A154" s="17" t="s">
        <v>211</v>
      </c>
      <c r="B154" s="17" t="s">
        <v>212</v>
      </c>
      <c r="C154" s="8"/>
      <c r="D154" s="9"/>
      <c r="E154" s="8"/>
      <c r="F154" s="76" t="e">
        <f t="shared" si="18"/>
        <v>#DIV/0!</v>
      </c>
      <c r="G154" s="8">
        <f t="shared" si="19"/>
        <v>0</v>
      </c>
      <c r="H154" s="9"/>
      <c r="I154" s="9"/>
      <c r="J154" s="9"/>
      <c r="K154" s="76" t="e">
        <f t="shared" si="34"/>
        <v>#DIV/0!</v>
      </c>
      <c r="L154" s="8">
        <f t="shared" si="20"/>
        <v>0</v>
      </c>
      <c r="M154" s="78" t="e">
        <f t="shared" si="32"/>
        <v>#DIV/0!</v>
      </c>
      <c r="N154" s="8">
        <f t="shared" si="21"/>
        <v>0</v>
      </c>
    </row>
    <row r="155" spans="1:14" ht="23.4" hidden="1" customHeight="1" x14ac:dyDescent="0.3">
      <c r="A155" s="17" t="s">
        <v>213</v>
      </c>
      <c r="B155" s="17" t="s">
        <v>214</v>
      </c>
      <c r="C155" s="18"/>
      <c r="D155" s="19"/>
      <c r="E155" s="18"/>
      <c r="F155" s="76" t="e">
        <f t="shared" si="18"/>
        <v>#DIV/0!</v>
      </c>
      <c r="G155" s="8">
        <f t="shared" si="19"/>
        <v>0</v>
      </c>
      <c r="H155" s="19"/>
      <c r="I155" s="19"/>
      <c r="J155" s="19"/>
      <c r="K155" s="76" t="e">
        <f t="shared" si="34"/>
        <v>#DIV/0!</v>
      </c>
      <c r="L155" s="8">
        <f t="shared" si="20"/>
        <v>0</v>
      </c>
      <c r="M155" s="78" t="e">
        <f t="shared" si="32"/>
        <v>#DIV/0!</v>
      </c>
      <c r="N155" s="8">
        <f t="shared" si="21"/>
        <v>0</v>
      </c>
    </row>
    <row r="156" spans="1:14" ht="36" hidden="1" x14ac:dyDescent="0.3">
      <c r="A156" s="17" t="s">
        <v>215</v>
      </c>
      <c r="B156" s="17" t="s">
        <v>205</v>
      </c>
      <c r="C156" s="8"/>
      <c r="D156" s="9"/>
      <c r="E156" s="8"/>
      <c r="F156" s="76" t="e">
        <f t="shared" si="18"/>
        <v>#DIV/0!</v>
      </c>
      <c r="G156" s="8">
        <f t="shared" si="19"/>
        <v>0</v>
      </c>
      <c r="H156" s="9"/>
      <c r="I156" s="9"/>
      <c r="J156" s="9"/>
      <c r="K156" s="76" t="e">
        <f t="shared" si="34"/>
        <v>#DIV/0!</v>
      </c>
      <c r="L156" s="8">
        <f t="shared" si="20"/>
        <v>0</v>
      </c>
      <c r="M156" s="78" t="e">
        <f t="shared" si="32"/>
        <v>#DIV/0!</v>
      </c>
      <c r="N156" s="8">
        <f t="shared" si="21"/>
        <v>0</v>
      </c>
    </row>
    <row r="157" spans="1:14" ht="0.6" hidden="1" customHeight="1" x14ac:dyDescent="0.3">
      <c r="A157" s="17" t="s">
        <v>216</v>
      </c>
      <c r="B157" s="17" t="s">
        <v>217</v>
      </c>
      <c r="C157" s="18"/>
      <c r="D157" s="19"/>
      <c r="E157" s="18"/>
      <c r="F157" s="76" t="e">
        <f t="shared" si="18"/>
        <v>#DIV/0!</v>
      </c>
      <c r="G157" s="8">
        <f t="shared" si="19"/>
        <v>0</v>
      </c>
      <c r="H157" s="19"/>
      <c r="I157" s="19"/>
      <c r="J157" s="19"/>
      <c r="K157" s="76" t="e">
        <f t="shared" si="34"/>
        <v>#DIV/0!</v>
      </c>
      <c r="L157" s="8">
        <f t="shared" si="20"/>
        <v>0</v>
      </c>
      <c r="M157" s="78" t="e">
        <f t="shared" si="32"/>
        <v>#DIV/0!</v>
      </c>
      <c r="N157" s="8">
        <f t="shared" si="21"/>
        <v>0</v>
      </c>
    </row>
    <row r="158" spans="1:14" ht="6.6" hidden="1" customHeight="1" x14ac:dyDescent="0.3">
      <c r="A158" s="7" t="s">
        <v>254</v>
      </c>
      <c r="B158" s="7" t="s">
        <v>255</v>
      </c>
      <c r="C158" s="8"/>
      <c r="D158" s="9"/>
      <c r="E158" s="8">
        <v>0</v>
      </c>
      <c r="F158" s="76" t="e">
        <f t="shared" si="18"/>
        <v>#DIV/0!</v>
      </c>
      <c r="G158" s="8">
        <f t="shared" si="19"/>
        <v>0</v>
      </c>
      <c r="H158" s="9">
        <f>H159+H160</f>
        <v>0</v>
      </c>
      <c r="I158" s="9">
        <f>I159+I160</f>
        <v>2020202.02</v>
      </c>
      <c r="J158" s="9">
        <f>J159+J160</f>
        <v>1696863.8</v>
      </c>
      <c r="K158" s="76">
        <f t="shared" si="34"/>
        <v>83.994758108399481</v>
      </c>
      <c r="L158" s="8">
        <f t="shared" si="20"/>
        <v>-323338.21999999997</v>
      </c>
      <c r="M158" s="78">
        <f t="shared" si="32"/>
        <v>-100</v>
      </c>
      <c r="N158" s="8">
        <f t="shared" si="21"/>
        <v>-1696863.8</v>
      </c>
    </row>
    <row r="159" spans="1:14" s="79" customFormat="1" ht="46.2" customHeight="1" x14ac:dyDescent="0.25">
      <c r="A159" s="17" t="s">
        <v>248</v>
      </c>
      <c r="B159" s="17" t="s">
        <v>256</v>
      </c>
      <c r="C159" s="18">
        <f>C160+C162</f>
        <v>0</v>
      </c>
      <c r="D159" s="19">
        <v>0</v>
      </c>
      <c r="E159" s="18">
        <f>E160+E162</f>
        <v>0</v>
      </c>
      <c r="F159" s="76" t="e">
        <f t="shared" si="18"/>
        <v>#DIV/0!</v>
      </c>
      <c r="G159" s="8">
        <f t="shared" si="19"/>
        <v>0</v>
      </c>
      <c r="H159" s="19">
        <v>0</v>
      </c>
      <c r="I159" s="19">
        <f>I160+I162</f>
        <v>2020202.02</v>
      </c>
      <c r="J159" s="19">
        <f>J160+J162</f>
        <v>1696863.8</v>
      </c>
      <c r="K159" s="76">
        <f t="shared" si="34"/>
        <v>83.994758108399481</v>
      </c>
      <c r="L159" s="8">
        <f t="shared" si="20"/>
        <v>-323338.21999999997</v>
      </c>
      <c r="M159" s="78">
        <f t="shared" si="32"/>
        <v>-100</v>
      </c>
      <c r="N159" s="8">
        <f t="shared" si="21"/>
        <v>-1696863.8</v>
      </c>
    </row>
    <row r="160" spans="1:14" s="79" customFormat="1" ht="0.6" hidden="1" customHeight="1" x14ac:dyDescent="0.25">
      <c r="A160" s="17" t="s">
        <v>248</v>
      </c>
      <c r="B160" s="17" t="s">
        <v>253</v>
      </c>
      <c r="C160" s="18"/>
      <c r="D160" s="19"/>
      <c r="E160" s="18"/>
      <c r="F160" s="76" t="e">
        <f t="shared" si="18"/>
        <v>#DIV/0!</v>
      </c>
      <c r="G160" s="8">
        <f t="shared" si="19"/>
        <v>0</v>
      </c>
      <c r="H160" s="19">
        <v>0</v>
      </c>
      <c r="I160" s="19"/>
      <c r="J160" s="19"/>
      <c r="K160" s="76" t="e">
        <f t="shared" si="34"/>
        <v>#DIV/0!</v>
      </c>
      <c r="L160" s="8">
        <f t="shared" si="20"/>
        <v>0</v>
      </c>
      <c r="M160" s="78" t="e">
        <f t="shared" si="32"/>
        <v>#DIV/0!</v>
      </c>
      <c r="N160" s="8">
        <f t="shared" si="21"/>
        <v>0</v>
      </c>
    </row>
    <row r="161" spans="1:14" s="79" customFormat="1" ht="36" hidden="1" customHeight="1" x14ac:dyDescent="0.25">
      <c r="A161" s="66" t="s">
        <v>218</v>
      </c>
      <c r="B161" s="66" t="s">
        <v>219</v>
      </c>
      <c r="C161" s="18"/>
      <c r="D161" s="19"/>
      <c r="E161" s="18"/>
      <c r="F161" s="76" t="e">
        <f t="shared" si="18"/>
        <v>#DIV/0!</v>
      </c>
      <c r="G161" s="8"/>
      <c r="H161" s="19"/>
      <c r="I161" s="19"/>
      <c r="J161" s="19"/>
      <c r="K161" s="76" t="e">
        <f t="shared" si="34"/>
        <v>#DIV/0!</v>
      </c>
      <c r="L161" s="8"/>
      <c r="M161" s="78" t="e">
        <f t="shared" si="32"/>
        <v>#DIV/0!</v>
      </c>
      <c r="N161" s="8"/>
    </row>
    <row r="162" spans="1:14" ht="66.599999999999994" customHeight="1" x14ac:dyDescent="0.3">
      <c r="A162" s="14" t="s">
        <v>220</v>
      </c>
      <c r="B162" s="17" t="s">
        <v>221</v>
      </c>
      <c r="C162" s="18">
        <v>0</v>
      </c>
      <c r="D162" s="19">
        <v>0</v>
      </c>
      <c r="E162" s="18">
        <v>0</v>
      </c>
      <c r="F162" s="76" t="e">
        <f t="shared" si="18"/>
        <v>#DIV/0!</v>
      </c>
      <c r="G162" s="8">
        <f t="shared" si="19"/>
        <v>0</v>
      </c>
      <c r="H162" s="18">
        <v>2020202.02</v>
      </c>
      <c r="I162" s="19">
        <v>2020202.02</v>
      </c>
      <c r="J162" s="18">
        <v>1696863.8</v>
      </c>
      <c r="K162" s="76">
        <f t="shared" si="34"/>
        <v>83.994758108399481</v>
      </c>
      <c r="L162" s="8">
        <f t="shared" si="20"/>
        <v>-323338.21999999997</v>
      </c>
      <c r="M162" s="78">
        <f t="shared" si="32"/>
        <v>-100</v>
      </c>
      <c r="N162" s="8">
        <f t="shared" si="21"/>
        <v>-1696863.8</v>
      </c>
    </row>
    <row r="163" spans="1:14" ht="39.6" customHeight="1" x14ac:dyDescent="0.3">
      <c r="A163" s="46" t="s">
        <v>222</v>
      </c>
      <c r="B163" s="85" t="s">
        <v>257</v>
      </c>
      <c r="C163" s="8">
        <f>C164</f>
        <v>0</v>
      </c>
      <c r="D163" s="9">
        <f t="shared" ref="D163:E163" si="35">D164</f>
        <v>0</v>
      </c>
      <c r="E163" s="8">
        <f t="shared" si="35"/>
        <v>0</v>
      </c>
      <c r="F163" s="76" t="e">
        <f t="shared" si="18"/>
        <v>#DIV/0!</v>
      </c>
      <c r="G163" s="8">
        <f t="shared" si="19"/>
        <v>0</v>
      </c>
      <c r="H163" s="9">
        <f>H164</f>
        <v>0</v>
      </c>
      <c r="I163" s="9">
        <f>I164</f>
        <v>0</v>
      </c>
      <c r="J163" s="9">
        <f>J164</f>
        <v>200000</v>
      </c>
      <c r="K163" s="76" t="e">
        <f t="shared" si="34"/>
        <v>#DIV/0!</v>
      </c>
      <c r="L163" s="8">
        <f t="shared" si="20"/>
        <v>200000</v>
      </c>
      <c r="M163" s="78">
        <f t="shared" si="32"/>
        <v>-100</v>
      </c>
      <c r="N163" s="8">
        <f t="shared" si="21"/>
        <v>-200000</v>
      </c>
    </row>
    <row r="164" spans="1:14" ht="24" x14ac:dyDescent="0.3">
      <c r="A164" s="14" t="s">
        <v>222</v>
      </c>
      <c r="B164" s="84" t="s">
        <v>233</v>
      </c>
      <c r="C164" s="18">
        <v>0</v>
      </c>
      <c r="D164" s="19"/>
      <c r="E164" s="18">
        <v>0</v>
      </c>
      <c r="F164" s="76" t="e">
        <f t="shared" si="18"/>
        <v>#DIV/0!</v>
      </c>
      <c r="G164" s="8"/>
      <c r="H164" s="18">
        <v>0</v>
      </c>
      <c r="I164" s="19"/>
      <c r="J164" s="18">
        <v>200000</v>
      </c>
      <c r="K164" s="76" t="e">
        <f t="shared" si="34"/>
        <v>#DIV/0!</v>
      </c>
      <c r="L164" s="8"/>
      <c r="M164" s="78">
        <f t="shared" si="32"/>
        <v>-100</v>
      </c>
      <c r="N164" s="8"/>
    </row>
    <row r="165" spans="1:14" ht="27" customHeight="1" x14ac:dyDescent="0.3">
      <c r="A165" s="67" t="s">
        <v>223</v>
      </c>
      <c r="B165" s="17" t="s">
        <v>224</v>
      </c>
      <c r="C165" s="8">
        <f>C166+C167</f>
        <v>452400</v>
      </c>
      <c r="D165" s="9">
        <f>D166+D167</f>
        <v>226200</v>
      </c>
      <c r="E165" s="8">
        <f>E166+E167</f>
        <v>223450</v>
      </c>
      <c r="F165" s="76">
        <f t="shared" si="18"/>
        <v>98.784261715296196</v>
      </c>
      <c r="G165" s="8">
        <f t="shared" si="19"/>
        <v>-2750</v>
      </c>
      <c r="H165" s="9">
        <f>H166+H167</f>
        <v>386900</v>
      </c>
      <c r="I165" s="9">
        <f>I166+I167</f>
        <v>193450</v>
      </c>
      <c r="J165" s="9">
        <f>J166+J167</f>
        <v>190950</v>
      </c>
      <c r="K165" s="76">
        <f t="shared" si="34"/>
        <v>98.707676402171103</v>
      </c>
      <c r="L165" s="8">
        <f t="shared" si="20"/>
        <v>-2500</v>
      </c>
      <c r="M165" s="78">
        <f t="shared" si="32"/>
        <v>17.020162346163929</v>
      </c>
      <c r="N165" s="8">
        <f t="shared" si="21"/>
        <v>32500</v>
      </c>
    </row>
    <row r="166" spans="1:14" ht="51.6" customHeight="1" x14ac:dyDescent="0.3">
      <c r="A166" s="45" t="s">
        <v>225</v>
      </c>
      <c r="B166" s="17" t="s">
        <v>226</v>
      </c>
      <c r="C166" s="18">
        <v>419400</v>
      </c>
      <c r="D166" s="19">
        <v>209700</v>
      </c>
      <c r="E166" s="18">
        <v>209700</v>
      </c>
      <c r="F166" s="76">
        <f t="shared" si="18"/>
        <v>100</v>
      </c>
      <c r="G166" s="8">
        <f t="shared" si="19"/>
        <v>0</v>
      </c>
      <c r="H166" s="18">
        <v>353900</v>
      </c>
      <c r="I166" s="19">
        <v>176950</v>
      </c>
      <c r="J166" s="18">
        <v>176950</v>
      </c>
      <c r="K166" s="76">
        <f t="shared" si="34"/>
        <v>100</v>
      </c>
      <c r="L166" s="8">
        <f t="shared" si="20"/>
        <v>0</v>
      </c>
      <c r="M166" s="78">
        <f t="shared" si="32"/>
        <v>18.508053122350958</v>
      </c>
      <c r="N166" s="8">
        <f t="shared" si="21"/>
        <v>32750</v>
      </c>
    </row>
    <row r="167" spans="1:14" ht="37.799999999999997" customHeight="1" x14ac:dyDescent="0.3">
      <c r="A167" s="45" t="s">
        <v>227</v>
      </c>
      <c r="B167" s="17" t="s">
        <v>228</v>
      </c>
      <c r="C167" s="18">
        <v>33000</v>
      </c>
      <c r="D167" s="19">
        <v>16500</v>
      </c>
      <c r="E167" s="18">
        <v>13750</v>
      </c>
      <c r="F167" s="76">
        <f t="shared" si="18"/>
        <v>83.333333333333343</v>
      </c>
      <c r="G167" s="8">
        <f t="shared" si="19"/>
        <v>-2750</v>
      </c>
      <c r="H167" s="18">
        <v>33000</v>
      </c>
      <c r="I167" s="19">
        <v>16500</v>
      </c>
      <c r="J167" s="18">
        <v>14000</v>
      </c>
      <c r="K167" s="76">
        <f t="shared" si="34"/>
        <v>84.848484848484844</v>
      </c>
      <c r="L167" s="8">
        <f t="shared" si="20"/>
        <v>-2500</v>
      </c>
      <c r="M167" s="78">
        <f t="shared" si="32"/>
        <v>-1.7857142857142918</v>
      </c>
      <c r="N167" s="8">
        <f t="shared" si="21"/>
        <v>-250</v>
      </c>
    </row>
    <row r="168" spans="1:14" ht="27" customHeight="1" x14ac:dyDescent="0.3">
      <c r="A168" s="55" t="s">
        <v>229</v>
      </c>
      <c r="B168" s="92" t="s">
        <v>230</v>
      </c>
      <c r="C168" s="8">
        <f>C169+C170+C171</f>
        <v>0</v>
      </c>
      <c r="D168" s="9">
        <f>D169+D170+D171</f>
        <v>0</v>
      </c>
      <c r="E168" s="8">
        <f>E169+E170+E171</f>
        <v>0</v>
      </c>
      <c r="F168" s="76" t="e">
        <f t="shared" si="18"/>
        <v>#DIV/0!</v>
      </c>
      <c r="G168" s="8">
        <f t="shared" si="19"/>
        <v>0</v>
      </c>
      <c r="H168" s="9">
        <f>H169+H170+H171</f>
        <v>5100000</v>
      </c>
      <c r="I168" s="9">
        <f>I169+I170+I171</f>
        <v>5100000</v>
      </c>
      <c r="J168" s="9">
        <f>J169+J170+J171</f>
        <v>5100000</v>
      </c>
      <c r="K168" s="76">
        <f t="shared" si="34"/>
        <v>100</v>
      </c>
      <c r="L168" s="8">
        <f t="shared" si="20"/>
        <v>0</v>
      </c>
      <c r="M168" s="78">
        <f t="shared" si="32"/>
        <v>-100</v>
      </c>
      <c r="N168" s="8">
        <f t="shared" si="21"/>
        <v>-5100000</v>
      </c>
    </row>
    <row r="169" spans="1:14" ht="41.4" hidden="1" customHeight="1" x14ac:dyDescent="0.3">
      <c r="A169" s="17" t="s">
        <v>231</v>
      </c>
      <c r="B169" s="96" t="s">
        <v>232</v>
      </c>
      <c r="C169" s="18">
        <v>0</v>
      </c>
      <c r="D169" s="19">
        <v>0</v>
      </c>
      <c r="E169" s="18"/>
      <c r="F169" s="76" t="e">
        <f t="shared" si="18"/>
        <v>#DIV/0!</v>
      </c>
      <c r="G169" s="8">
        <f t="shared" si="19"/>
        <v>0</v>
      </c>
      <c r="H169" s="19">
        <v>0</v>
      </c>
      <c r="I169" s="19">
        <v>0</v>
      </c>
      <c r="J169" s="19"/>
      <c r="K169" s="76" t="e">
        <f t="shared" si="34"/>
        <v>#DIV/0!</v>
      </c>
      <c r="L169" s="8">
        <f t="shared" si="20"/>
        <v>0</v>
      </c>
      <c r="M169" s="78" t="e">
        <f t="shared" si="32"/>
        <v>#DIV/0!</v>
      </c>
      <c r="N169" s="8">
        <f t="shared" si="21"/>
        <v>0</v>
      </c>
    </row>
    <row r="170" spans="1:14" ht="31.8" hidden="1" customHeight="1" x14ac:dyDescent="0.3">
      <c r="A170" s="68">
        <v>2.02299991000001E+16</v>
      </c>
      <c r="B170" s="17" t="s">
        <v>233</v>
      </c>
      <c r="C170" s="18">
        <v>0</v>
      </c>
      <c r="D170" s="19">
        <v>0</v>
      </c>
      <c r="E170" s="18"/>
      <c r="F170" s="76" t="e">
        <f t="shared" si="18"/>
        <v>#DIV/0!</v>
      </c>
      <c r="G170" s="8">
        <f t="shared" si="19"/>
        <v>0</v>
      </c>
      <c r="H170" s="19">
        <v>0</v>
      </c>
      <c r="I170" s="19">
        <v>0</v>
      </c>
      <c r="J170" s="19"/>
      <c r="K170" s="76" t="e">
        <f t="shared" si="34"/>
        <v>#DIV/0!</v>
      </c>
      <c r="L170" s="8">
        <f t="shared" si="20"/>
        <v>0</v>
      </c>
      <c r="M170" s="78" t="e">
        <f t="shared" si="32"/>
        <v>#DIV/0!</v>
      </c>
      <c r="N170" s="8">
        <f t="shared" si="21"/>
        <v>0</v>
      </c>
    </row>
    <row r="171" spans="1:14" ht="43.2" customHeight="1" x14ac:dyDescent="0.3">
      <c r="A171" s="49" t="s">
        <v>234</v>
      </c>
      <c r="B171" s="50" t="s">
        <v>235</v>
      </c>
      <c r="C171" s="18">
        <v>0</v>
      </c>
      <c r="D171" s="19">
        <v>0</v>
      </c>
      <c r="E171" s="18">
        <v>0</v>
      </c>
      <c r="F171" s="76" t="e">
        <f t="shared" si="18"/>
        <v>#DIV/0!</v>
      </c>
      <c r="G171" s="8"/>
      <c r="H171" s="18">
        <v>5100000</v>
      </c>
      <c r="I171" s="19">
        <v>5100000</v>
      </c>
      <c r="J171" s="18">
        <v>5100000</v>
      </c>
      <c r="K171" s="76">
        <f t="shared" si="34"/>
        <v>100</v>
      </c>
      <c r="L171" s="8">
        <f t="shared" si="20"/>
        <v>0</v>
      </c>
      <c r="M171" s="78">
        <f t="shared" si="32"/>
        <v>-100</v>
      </c>
      <c r="N171" s="8">
        <f t="shared" si="21"/>
        <v>-5100000</v>
      </c>
    </row>
    <row r="172" spans="1:14" ht="88.8" hidden="1" customHeight="1" x14ac:dyDescent="0.3">
      <c r="A172" s="7" t="s">
        <v>236</v>
      </c>
      <c r="B172" s="17" t="s">
        <v>237</v>
      </c>
      <c r="C172" s="18">
        <v>0</v>
      </c>
      <c r="D172" s="19"/>
      <c r="E172" s="18"/>
      <c r="F172" s="76" t="e">
        <f t="shared" si="18"/>
        <v>#DIV/0!</v>
      </c>
      <c r="G172" s="8"/>
      <c r="H172" s="19">
        <v>0</v>
      </c>
      <c r="I172" s="19">
        <v>0</v>
      </c>
      <c r="J172" s="19">
        <v>0</v>
      </c>
      <c r="K172" s="76" t="e">
        <f t="shared" si="34"/>
        <v>#DIV/0!</v>
      </c>
      <c r="L172" s="8">
        <f t="shared" si="20"/>
        <v>0</v>
      </c>
      <c r="M172" s="78" t="e">
        <f t="shared" si="32"/>
        <v>#DIV/0!</v>
      </c>
      <c r="N172" s="8">
        <f t="shared" si="21"/>
        <v>0</v>
      </c>
    </row>
    <row r="173" spans="1:14" ht="61.8" hidden="1" customHeight="1" x14ac:dyDescent="0.3">
      <c r="A173" s="7" t="s">
        <v>238</v>
      </c>
      <c r="B173" s="17" t="s">
        <v>239</v>
      </c>
      <c r="C173" s="8"/>
      <c r="D173" s="9"/>
      <c r="E173" s="8"/>
      <c r="F173" s="76" t="e">
        <f t="shared" si="18"/>
        <v>#DIV/0!</v>
      </c>
      <c r="G173" s="8">
        <f t="shared" si="19"/>
        <v>0</v>
      </c>
      <c r="H173" s="9"/>
      <c r="I173" s="9"/>
      <c r="J173" s="9"/>
      <c r="K173" s="76" t="e">
        <f t="shared" si="34"/>
        <v>#DIV/0!</v>
      </c>
      <c r="L173" s="8">
        <f t="shared" si="20"/>
        <v>0</v>
      </c>
      <c r="M173" s="78" t="e">
        <f t="shared" si="32"/>
        <v>#DIV/0!</v>
      </c>
      <c r="N173" s="8">
        <f t="shared" si="21"/>
        <v>0</v>
      </c>
    </row>
    <row r="174" spans="1:14" ht="10.8" hidden="1" customHeight="1" x14ac:dyDescent="0.3">
      <c r="A174" s="7" t="s">
        <v>240</v>
      </c>
      <c r="B174" s="17" t="s">
        <v>241</v>
      </c>
      <c r="C174" s="8"/>
      <c r="D174" s="9"/>
      <c r="E174" s="8"/>
      <c r="F174" s="76" t="e">
        <f t="shared" ref="F174:F177" si="36">E174/D174*100</f>
        <v>#DIV/0!</v>
      </c>
      <c r="G174" s="8">
        <f>E174-D174</f>
        <v>0</v>
      </c>
      <c r="H174" s="9"/>
      <c r="I174" s="9"/>
      <c r="J174" s="9"/>
      <c r="K174" s="76" t="e">
        <f t="shared" si="34"/>
        <v>#DIV/0!</v>
      </c>
      <c r="L174" s="8">
        <f>J174-I174</f>
        <v>0</v>
      </c>
      <c r="M174" s="78" t="e">
        <f t="shared" si="32"/>
        <v>#DIV/0!</v>
      </c>
      <c r="N174" s="8">
        <f>E174-J174</f>
        <v>0</v>
      </c>
    </row>
    <row r="175" spans="1:14" ht="108" hidden="1" x14ac:dyDescent="0.3">
      <c r="A175" s="74" t="s">
        <v>242</v>
      </c>
      <c r="B175" s="17" t="s">
        <v>243</v>
      </c>
      <c r="C175" s="8">
        <v>0</v>
      </c>
      <c r="D175" s="9">
        <v>0</v>
      </c>
      <c r="E175" s="8">
        <v>0</v>
      </c>
      <c r="F175" s="76" t="e">
        <f t="shared" si="36"/>
        <v>#DIV/0!</v>
      </c>
      <c r="G175" s="8">
        <f>E175-D175</f>
        <v>0</v>
      </c>
      <c r="H175" s="9">
        <v>0</v>
      </c>
      <c r="I175" s="9">
        <v>0</v>
      </c>
      <c r="J175" s="9">
        <v>0</v>
      </c>
      <c r="K175" s="76" t="e">
        <f t="shared" si="34"/>
        <v>#DIV/0!</v>
      </c>
      <c r="L175" s="8">
        <f>J175-I175</f>
        <v>0</v>
      </c>
      <c r="M175" s="78" t="e">
        <f t="shared" si="32"/>
        <v>#DIV/0!</v>
      </c>
      <c r="N175" s="8">
        <f>E175-J175</f>
        <v>0</v>
      </c>
    </row>
    <row r="176" spans="1:14" ht="53.4" customHeight="1" x14ac:dyDescent="0.3">
      <c r="A176" s="7" t="s">
        <v>247</v>
      </c>
      <c r="B176" s="17" t="s">
        <v>244</v>
      </c>
      <c r="C176" s="8"/>
      <c r="D176" s="9"/>
      <c r="E176" s="8">
        <v>-20000</v>
      </c>
      <c r="F176" s="76" t="e">
        <f t="shared" si="36"/>
        <v>#DIV/0!</v>
      </c>
      <c r="G176" s="8"/>
      <c r="H176" s="9"/>
      <c r="I176" s="9"/>
      <c r="J176" s="9"/>
      <c r="K176" s="76" t="e">
        <f t="shared" si="34"/>
        <v>#DIV/0!</v>
      </c>
      <c r="L176" s="8"/>
      <c r="M176" s="78"/>
      <c r="N176" s="8"/>
    </row>
    <row r="177" spans="1:14" x14ac:dyDescent="0.3">
      <c r="A177" s="7"/>
      <c r="B177" s="7" t="s">
        <v>245</v>
      </c>
      <c r="C177" s="8">
        <f>C12+C137</f>
        <v>14659600</v>
      </c>
      <c r="D177" s="9">
        <f>D12+D137</f>
        <v>6640850</v>
      </c>
      <c r="E177" s="8">
        <f>E12+E137</f>
        <v>6699018.7699999996</v>
      </c>
      <c r="F177" s="76">
        <f t="shared" si="36"/>
        <v>100.8759235640016</v>
      </c>
      <c r="G177" s="8">
        <f>E177-D177</f>
        <v>58168.769999999553</v>
      </c>
      <c r="H177" s="9">
        <f>H12+H137</f>
        <v>18309702.02</v>
      </c>
      <c r="I177" s="9">
        <f>I12+I137</f>
        <v>13347002.02</v>
      </c>
      <c r="J177" s="8">
        <f>J12+J137</f>
        <v>7700532.0799999991</v>
      </c>
      <c r="K177" s="76">
        <f t="shared" si="34"/>
        <v>57.694844643471477</v>
      </c>
      <c r="L177" s="8">
        <f>J177-I177</f>
        <v>-5646469.9400000004</v>
      </c>
      <c r="M177" s="78">
        <f>E177/J177*100-100</f>
        <v>-13.005767648201257</v>
      </c>
      <c r="N177" s="8">
        <f>E177-J177</f>
        <v>-1001513.3099999996</v>
      </c>
    </row>
    <row r="178" spans="1:14" ht="0.6" customHeight="1" x14ac:dyDescent="0.3">
      <c r="A178" s="69"/>
      <c r="B178" s="97"/>
      <c r="C178" s="70"/>
      <c r="D178" s="71"/>
      <c r="E178" s="70"/>
      <c r="F178" s="77"/>
      <c r="G178" s="70"/>
      <c r="H178" s="71"/>
      <c r="I178" s="71"/>
      <c r="J178" s="71"/>
      <c r="K178" s="77"/>
      <c r="L178" s="70"/>
      <c r="M178" s="77"/>
      <c r="N178" s="72"/>
    </row>
    <row r="179" spans="1:14" x14ac:dyDescent="0.3">
      <c r="A179" s="73"/>
      <c r="B179" s="97"/>
      <c r="C179" s="70"/>
      <c r="D179" s="71"/>
      <c r="E179" s="70"/>
      <c r="F179" s="77"/>
      <c r="G179" s="70"/>
      <c r="H179" s="71"/>
      <c r="I179" s="71"/>
      <c r="J179" s="71"/>
      <c r="K179" s="77"/>
      <c r="L179" s="70"/>
      <c r="M179" s="77"/>
      <c r="N179" s="72"/>
    </row>
    <row r="180" spans="1:14" x14ac:dyDescent="0.3">
      <c r="A180" s="2" t="s">
        <v>265</v>
      </c>
      <c r="C180" s="70"/>
      <c r="D180" s="71"/>
      <c r="E180" s="70"/>
      <c r="F180" s="77"/>
      <c r="G180" s="70"/>
      <c r="H180" s="71"/>
      <c r="I180" s="71"/>
      <c r="J180" s="71"/>
      <c r="K180" s="77"/>
      <c r="L180" s="70"/>
      <c r="M180" s="77"/>
      <c r="N180" s="72"/>
    </row>
    <row r="181" spans="1:14" x14ac:dyDescent="0.3">
      <c r="A181" s="69" t="s">
        <v>246</v>
      </c>
      <c r="B181" s="99"/>
      <c r="C181" s="100"/>
      <c r="D181" s="102"/>
      <c r="E181" s="100"/>
      <c r="F181" s="101"/>
      <c r="G181" s="100"/>
      <c r="H181" s="102"/>
      <c r="I181" s="102"/>
      <c r="J181" s="102"/>
      <c r="K181" s="101"/>
      <c r="L181" s="100"/>
      <c r="M181" s="101"/>
      <c r="N181" s="100"/>
    </row>
    <row r="182" spans="1:14" x14ac:dyDescent="0.3">
      <c r="A182" s="2" t="s">
        <v>281</v>
      </c>
      <c r="B182" s="99"/>
      <c r="C182" s="100"/>
      <c r="D182" s="102"/>
      <c r="E182" s="100"/>
      <c r="F182" s="101"/>
      <c r="G182" s="100"/>
      <c r="H182" s="102"/>
      <c r="I182" s="102"/>
      <c r="J182" s="102"/>
      <c r="K182" s="101"/>
      <c r="L182" s="100"/>
      <c r="M182" s="101"/>
      <c r="N182" s="100"/>
    </row>
    <row r="183" spans="1:14" x14ac:dyDescent="0.3">
      <c r="A183" s="2"/>
      <c r="B183" s="99"/>
      <c r="C183" s="100"/>
      <c r="D183" s="102"/>
      <c r="E183" s="100"/>
      <c r="F183" s="101"/>
      <c r="G183" s="100"/>
      <c r="H183" s="102"/>
      <c r="I183" s="102"/>
      <c r="J183" s="102"/>
      <c r="K183" s="101"/>
      <c r="L183" s="100"/>
      <c r="M183" s="101"/>
      <c r="N183" s="100"/>
    </row>
    <row r="184" spans="1:14" x14ac:dyDescent="0.3">
      <c r="A184" s="2"/>
      <c r="B184" s="99"/>
      <c r="C184" s="100"/>
      <c r="D184" s="102"/>
      <c r="E184" s="100"/>
      <c r="F184" s="101"/>
      <c r="G184" s="100"/>
      <c r="H184" s="102"/>
      <c r="I184" s="102"/>
      <c r="J184" s="102"/>
      <c r="K184" s="101"/>
      <c r="L184" s="100"/>
      <c r="M184" s="101"/>
      <c r="N184" s="100"/>
    </row>
    <row r="185" spans="1:14" x14ac:dyDescent="0.3">
      <c r="A185" s="2"/>
      <c r="B185" s="99"/>
      <c r="C185" s="100"/>
      <c r="D185" s="102"/>
      <c r="E185" s="100"/>
      <c r="F185" s="101"/>
      <c r="G185" s="100"/>
      <c r="H185" s="102"/>
      <c r="I185" s="102"/>
      <c r="J185" s="102"/>
      <c r="K185" s="101"/>
      <c r="L185" s="100"/>
      <c r="M185" s="101"/>
      <c r="N185" s="100"/>
    </row>
    <row r="186" spans="1:14" x14ac:dyDescent="0.3">
      <c r="A186" s="2"/>
      <c r="B186" s="99"/>
      <c r="C186" s="100"/>
      <c r="D186" s="102"/>
      <c r="E186" s="100"/>
      <c r="F186" s="101"/>
      <c r="G186" s="100"/>
      <c r="H186" s="102"/>
      <c r="I186" s="102"/>
      <c r="J186" s="102"/>
      <c r="K186" s="101"/>
      <c r="L186" s="100"/>
      <c r="M186" s="101"/>
      <c r="N186" s="100"/>
    </row>
    <row r="187" spans="1:14" x14ac:dyDescent="0.3">
      <c r="A187" s="2"/>
      <c r="B187" s="99"/>
      <c r="C187" s="100"/>
      <c r="D187" s="102"/>
      <c r="E187" s="100"/>
      <c r="F187" s="101"/>
      <c r="G187" s="100"/>
      <c r="H187" s="102"/>
      <c r="I187" s="102"/>
      <c r="J187" s="102"/>
      <c r="K187" s="101"/>
      <c r="L187" s="100"/>
      <c r="M187" s="101"/>
      <c r="N187" s="100"/>
    </row>
    <row r="188" spans="1:14" x14ac:dyDescent="0.3">
      <c r="A188" s="2"/>
      <c r="B188" s="99"/>
      <c r="C188" s="100"/>
      <c r="D188" s="102"/>
      <c r="E188" s="100"/>
      <c r="F188" s="101"/>
      <c r="G188" s="100"/>
      <c r="H188" s="102"/>
      <c r="I188" s="102"/>
      <c r="J188" s="102"/>
      <c r="K188" s="101"/>
      <c r="L188" s="100"/>
      <c r="M188" s="101"/>
      <c r="N188" s="100"/>
    </row>
    <row r="189" spans="1:14" x14ac:dyDescent="0.3">
      <c r="A189" s="2"/>
      <c r="B189" s="99"/>
      <c r="C189" s="100"/>
      <c r="D189" s="102"/>
      <c r="E189" s="100"/>
      <c r="F189" s="101"/>
      <c r="G189" s="100"/>
      <c r="H189" s="102"/>
      <c r="I189" s="102"/>
      <c r="J189" s="102"/>
      <c r="K189" s="101"/>
      <c r="L189" s="100"/>
      <c r="M189" s="101"/>
      <c r="N189" s="100"/>
    </row>
    <row r="190" spans="1:14" x14ac:dyDescent="0.3">
      <c r="A190" s="2"/>
      <c r="B190" s="99"/>
      <c r="C190" s="100"/>
      <c r="D190" s="102"/>
      <c r="E190" s="100"/>
      <c r="F190" s="101"/>
      <c r="G190" s="100"/>
      <c r="H190" s="102"/>
      <c r="I190" s="102"/>
      <c r="J190" s="102"/>
      <c r="K190" s="101"/>
      <c r="L190" s="100"/>
      <c r="M190" s="101"/>
      <c r="N190" s="100"/>
    </row>
    <row r="191" spans="1:14" x14ac:dyDescent="0.3">
      <c r="A191" s="2"/>
      <c r="B191" s="99"/>
      <c r="C191" s="100"/>
      <c r="D191" s="102"/>
      <c r="E191" s="100"/>
      <c r="F191" s="101"/>
      <c r="G191" s="100"/>
      <c r="H191" s="102"/>
      <c r="I191" s="102"/>
      <c r="J191" s="102"/>
      <c r="K191" s="101"/>
      <c r="L191" s="100"/>
      <c r="M191" s="101"/>
      <c r="N191" s="100"/>
    </row>
    <row r="192" spans="1:14" x14ac:dyDescent="0.3">
      <c r="A192" s="2"/>
      <c r="B192" s="99"/>
      <c r="C192" s="100"/>
      <c r="D192" s="102"/>
      <c r="E192" s="100"/>
      <c r="F192" s="101"/>
      <c r="G192" s="100"/>
      <c r="H192" s="102"/>
      <c r="I192" s="102"/>
      <c r="J192" s="102"/>
      <c r="K192" s="101"/>
      <c r="L192" s="100"/>
      <c r="M192" s="101"/>
      <c r="N192" s="100"/>
    </row>
    <row r="193" spans="1:14" x14ac:dyDescent="0.3">
      <c r="A193" s="2"/>
      <c r="B193" s="99"/>
      <c r="C193" s="100"/>
      <c r="D193" s="102"/>
      <c r="E193" s="100"/>
      <c r="F193" s="101"/>
      <c r="G193" s="100"/>
      <c r="H193" s="102"/>
      <c r="I193" s="102"/>
      <c r="J193" s="102"/>
      <c r="K193" s="101"/>
      <c r="L193" s="100"/>
      <c r="M193" s="101"/>
      <c r="N193" s="100"/>
    </row>
    <row r="194" spans="1:14" x14ac:dyDescent="0.3">
      <c r="A194" s="2"/>
      <c r="B194" s="99"/>
      <c r="C194" s="100"/>
      <c r="D194" s="102"/>
      <c r="E194" s="100"/>
      <c r="F194" s="101"/>
      <c r="G194" s="100"/>
      <c r="H194" s="102"/>
      <c r="I194" s="102"/>
      <c r="J194" s="102"/>
      <c r="K194" s="101"/>
      <c r="L194" s="100"/>
      <c r="M194" s="101"/>
      <c r="N194" s="100"/>
    </row>
    <row r="195" spans="1:14" x14ac:dyDescent="0.3">
      <c r="A195" s="2"/>
      <c r="B195" s="99"/>
      <c r="C195" s="100"/>
      <c r="D195" s="102"/>
      <c r="E195" s="100"/>
      <c r="F195" s="101"/>
      <c r="G195" s="100"/>
      <c r="H195" s="102"/>
      <c r="I195" s="102"/>
      <c r="J195" s="102"/>
      <c r="K195" s="101"/>
      <c r="L195" s="100"/>
      <c r="M195" s="101"/>
      <c r="N195" s="100"/>
    </row>
    <row r="196" spans="1:14" x14ac:dyDescent="0.3">
      <c r="A196" s="2"/>
      <c r="B196" s="99"/>
      <c r="C196" s="100"/>
      <c r="D196" s="102"/>
      <c r="E196" s="100"/>
      <c r="F196" s="101"/>
      <c r="G196" s="100"/>
      <c r="H196" s="102"/>
      <c r="I196" s="102"/>
      <c r="J196" s="102"/>
      <c r="K196" s="101"/>
      <c r="L196" s="100"/>
      <c r="M196" s="101"/>
      <c r="N196" s="100"/>
    </row>
    <row r="197" spans="1:14" x14ac:dyDescent="0.3">
      <c r="A197" s="2"/>
      <c r="B197" s="99"/>
      <c r="C197" s="100"/>
      <c r="D197" s="102"/>
      <c r="E197" s="100"/>
      <c r="F197" s="101"/>
      <c r="G197" s="100"/>
      <c r="H197" s="102"/>
      <c r="I197" s="102"/>
      <c r="J197" s="102"/>
      <c r="K197" s="101"/>
      <c r="L197" s="100"/>
      <c r="M197" s="101"/>
      <c r="N197" s="100"/>
    </row>
    <row r="198" spans="1:14" x14ac:dyDescent="0.3">
      <c r="A198" s="2"/>
      <c r="B198" s="99"/>
      <c r="C198" s="100"/>
      <c r="D198" s="102"/>
      <c r="E198" s="100"/>
      <c r="F198" s="101"/>
      <c r="G198" s="100"/>
      <c r="H198" s="102"/>
      <c r="I198" s="102"/>
      <c r="J198" s="102"/>
      <c r="K198" s="101"/>
      <c r="L198" s="100"/>
      <c r="M198" s="101"/>
      <c r="N198" s="100"/>
    </row>
    <row r="199" spans="1:14" x14ac:dyDescent="0.3">
      <c r="A199" s="2"/>
      <c r="B199" s="99"/>
      <c r="C199" s="100"/>
      <c r="D199" s="102"/>
      <c r="E199" s="100"/>
      <c r="F199" s="101"/>
      <c r="G199" s="100"/>
      <c r="H199" s="102"/>
      <c r="I199" s="102"/>
      <c r="J199" s="102"/>
      <c r="K199" s="101"/>
      <c r="L199" s="100"/>
      <c r="M199" s="101"/>
      <c r="N199" s="100"/>
    </row>
    <row r="200" spans="1:14" x14ac:dyDescent="0.3">
      <c r="A200" s="2"/>
      <c r="B200" s="99"/>
      <c r="C200" s="100"/>
      <c r="D200" s="102"/>
      <c r="E200" s="100"/>
      <c r="F200" s="101"/>
      <c r="G200" s="100"/>
      <c r="H200" s="102"/>
      <c r="I200" s="102"/>
      <c r="J200" s="102"/>
      <c r="K200" s="101"/>
      <c r="L200" s="100"/>
      <c r="M200" s="101"/>
      <c r="N200" s="100"/>
    </row>
    <row r="201" spans="1:14" x14ac:dyDescent="0.3">
      <c r="A201" s="2"/>
      <c r="B201" s="99"/>
      <c r="C201" s="100"/>
      <c r="D201" s="102"/>
      <c r="E201" s="100"/>
      <c r="F201" s="101"/>
      <c r="G201" s="100"/>
      <c r="H201" s="102"/>
      <c r="I201" s="102"/>
      <c r="J201" s="102"/>
      <c r="K201" s="101"/>
      <c r="L201" s="100"/>
      <c r="M201" s="101"/>
      <c r="N201" s="100"/>
    </row>
    <row r="202" spans="1:14" x14ac:dyDescent="0.3">
      <c r="A202" s="2"/>
      <c r="B202" s="99"/>
      <c r="C202" s="100"/>
      <c r="D202" s="102"/>
      <c r="E202" s="100"/>
      <c r="F202" s="101"/>
      <c r="G202" s="100"/>
      <c r="H202" s="102"/>
      <c r="I202" s="102"/>
      <c r="J202" s="102"/>
      <c r="K202" s="101"/>
      <c r="L202" s="100"/>
      <c r="M202" s="101"/>
      <c r="N202" s="100"/>
    </row>
    <row r="203" spans="1:14" x14ac:dyDescent="0.3">
      <c r="A203" s="2"/>
      <c r="B203" s="99"/>
      <c r="C203" s="100"/>
      <c r="D203" s="102"/>
      <c r="E203" s="100"/>
      <c r="F203" s="101"/>
      <c r="G203" s="100"/>
      <c r="H203" s="102"/>
      <c r="I203" s="102"/>
      <c r="J203" s="102"/>
      <c r="K203" s="101"/>
      <c r="L203" s="100"/>
      <c r="M203" s="101"/>
      <c r="N203" s="100"/>
    </row>
    <row r="204" spans="1:14" x14ac:dyDescent="0.3">
      <c r="A204" s="2"/>
      <c r="B204" s="99"/>
      <c r="C204" s="100"/>
      <c r="D204" s="102"/>
      <c r="E204" s="100"/>
      <c r="F204" s="101"/>
      <c r="G204" s="100"/>
      <c r="H204" s="102"/>
      <c r="I204" s="102"/>
      <c r="J204" s="102"/>
      <c r="K204" s="101"/>
      <c r="L204" s="100"/>
      <c r="M204" s="101"/>
      <c r="N204" s="100"/>
    </row>
    <row r="205" spans="1:14" x14ac:dyDescent="0.3">
      <c r="A205" s="2"/>
      <c r="B205" s="99"/>
      <c r="C205" s="100"/>
      <c r="D205" s="102"/>
      <c r="E205" s="100"/>
      <c r="F205" s="101"/>
      <c r="G205" s="100"/>
      <c r="H205" s="102"/>
      <c r="I205" s="102"/>
      <c r="J205" s="102"/>
      <c r="K205" s="101"/>
      <c r="L205" s="100"/>
      <c r="M205" s="101"/>
      <c r="N205" s="100"/>
    </row>
    <row r="206" spans="1:14" x14ac:dyDescent="0.3">
      <c r="A206" s="2"/>
      <c r="B206" s="99"/>
      <c r="C206" s="100"/>
      <c r="D206" s="102"/>
      <c r="E206" s="100"/>
      <c r="F206" s="101"/>
      <c r="G206" s="100"/>
      <c r="H206" s="102"/>
      <c r="I206" s="102"/>
      <c r="J206" s="102"/>
      <c r="K206" s="101"/>
      <c r="L206" s="100"/>
      <c r="M206" s="101"/>
      <c r="N206" s="100"/>
    </row>
    <row r="207" spans="1:14" x14ac:dyDescent="0.3">
      <c r="A207" s="2"/>
      <c r="B207" s="99"/>
      <c r="C207" s="100"/>
      <c r="D207" s="102"/>
      <c r="E207" s="100"/>
      <c r="F207" s="101"/>
      <c r="G207" s="100"/>
      <c r="H207" s="102"/>
      <c r="I207" s="102"/>
      <c r="J207" s="102"/>
      <c r="K207" s="101"/>
      <c r="L207" s="100"/>
      <c r="M207" s="101"/>
      <c r="N207" s="100"/>
    </row>
    <row r="208" spans="1:14" x14ac:dyDescent="0.3">
      <c r="A208" s="2"/>
      <c r="B208" s="99"/>
      <c r="C208" s="100"/>
      <c r="D208" s="102"/>
      <c r="E208" s="100"/>
      <c r="F208" s="101"/>
      <c r="G208" s="100"/>
      <c r="H208" s="102"/>
      <c r="I208" s="102"/>
      <c r="J208" s="102"/>
      <c r="K208" s="101"/>
      <c r="L208" s="100"/>
      <c r="M208" s="101"/>
      <c r="N208" s="100"/>
    </row>
    <row r="209" spans="1:14" x14ac:dyDescent="0.3">
      <c r="A209" s="2"/>
      <c r="B209" s="99"/>
      <c r="C209" s="100"/>
      <c r="D209" s="102"/>
      <c r="E209" s="100"/>
      <c r="F209" s="101"/>
      <c r="G209" s="100"/>
      <c r="H209" s="102"/>
      <c r="I209" s="102"/>
      <c r="J209" s="102"/>
      <c r="K209" s="101"/>
      <c r="L209" s="100"/>
      <c r="M209" s="101"/>
      <c r="N209" s="100"/>
    </row>
    <row r="210" spans="1:14" x14ac:dyDescent="0.3">
      <c r="A210" s="2"/>
      <c r="B210" s="99"/>
      <c r="C210" s="100"/>
      <c r="D210" s="102"/>
      <c r="E210" s="100"/>
      <c r="F210" s="101"/>
      <c r="G210" s="100"/>
      <c r="H210" s="102"/>
      <c r="I210" s="102"/>
      <c r="J210" s="102"/>
      <c r="K210" s="101"/>
      <c r="L210" s="100"/>
      <c r="M210" s="101"/>
      <c r="N210" s="100"/>
    </row>
    <row r="211" spans="1:14" x14ac:dyDescent="0.3">
      <c r="A211" s="2"/>
      <c r="B211" s="99"/>
      <c r="C211" s="100"/>
      <c r="D211" s="102"/>
      <c r="E211" s="100"/>
      <c r="F211" s="101"/>
      <c r="G211" s="100"/>
      <c r="H211" s="102"/>
      <c r="I211" s="102"/>
      <c r="J211" s="102"/>
      <c r="K211" s="101"/>
      <c r="L211" s="100"/>
      <c r="M211" s="101"/>
      <c r="N211" s="100"/>
    </row>
    <row r="212" spans="1:14" x14ac:dyDescent="0.3">
      <c r="A212" s="2"/>
      <c r="B212" s="99"/>
      <c r="C212" s="100"/>
      <c r="D212" s="102"/>
      <c r="E212" s="100"/>
      <c r="F212" s="101"/>
      <c r="G212" s="100"/>
      <c r="H212" s="102"/>
      <c r="I212" s="102"/>
      <c r="J212" s="102"/>
      <c r="K212" s="101"/>
      <c r="L212" s="100"/>
      <c r="M212" s="101"/>
      <c r="N212" s="100"/>
    </row>
    <row r="213" spans="1:14" x14ac:dyDescent="0.3">
      <c r="A213" s="2"/>
      <c r="B213" s="99"/>
      <c r="C213" s="100"/>
      <c r="D213" s="102"/>
      <c r="E213" s="100"/>
      <c r="F213" s="101"/>
      <c r="G213" s="100"/>
      <c r="H213" s="102"/>
      <c r="I213" s="102"/>
      <c r="J213" s="102"/>
      <c r="K213" s="101"/>
      <c r="L213" s="100"/>
      <c r="M213" s="101"/>
      <c r="N213" s="100"/>
    </row>
    <row r="214" spans="1:14" x14ac:dyDescent="0.3">
      <c r="A214" s="2"/>
      <c r="B214" s="99"/>
      <c r="C214" s="100"/>
      <c r="D214" s="102"/>
      <c r="E214" s="100"/>
      <c r="F214" s="101"/>
      <c r="G214" s="100"/>
      <c r="H214" s="102"/>
      <c r="I214" s="102"/>
      <c r="J214" s="102"/>
      <c r="K214" s="101"/>
      <c r="L214" s="100"/>
      <c r="M214" s="101"/>
      <c r="N214" s="100"/>
    </row>
    <row r="215" spans="1:14" x14ac:dyDescent="0.3">
      <c r="A215" s="2"/>
      <c r="B215" s="99"/>
      <c r="C215" s="100"/>
      <c r="D215" s="102"/>
      <c r="E215" s="100"/>
      <c r="F215" s="101"/>
      <c r="G215" s="100"/>
      <c r="H215" s="102"/>
      <c r="I215" s="102"/>
      <c r="J215" s="102"/>
      <c r="K215" s="101"/>
      <c r="L215" s="100"/>
      <c r="M215" s="101"/>
      <c r="N215" s="100"/>
    </row>
    <row r="216" spans="1:14" x14ac:dyDescent="0.3">
      <c r="A216" s="2"/>
      <c r="B216" s="99"/>
      <c r="C216" s="100"/>
      <c r="D216" s="102"/>
      <c r="E216" s="100"/>
      <c r="F216" s="101"/>
      <c r="G216" s="100"/>
      <c r="H216" s="102"/>
      <c r="I216" s="102"/>
      <c r="J216" s="102"/>
      <c r="K216" s="101"/>
      <c r="L216" s="100"/>
      <c r="M216" s="101"/>
      <c r="N216" s="100"/>
    </row>
    <row r="217" spans="1:14" x14ac:dyDescent="0.3">
      <c r="A217" s="2"/>
      <c r="B217" s="99"/>
      <c r="C217" s="100"/>
      <c r="D217" s="102"/>
      <c r="E217" s="100"/>
      <c r="F217" s="101"/>
      <c r="G217" s="100"/>
      <c r="H217" s="102"/>
      <c r="I217" s="102"/>
      <c r="J217" s="102"/>
      <c r="K217" s="101"/>
      <c r="L217" s="100"/>
      <c r="M217" s="101"/>
      <c r="N217" s="100"/>
    </row>
    <row r="218" spans="1:14" x14ac:dyDescent="0.3">
      <c r="A218" s="2"/>
      <c r="B218" s="99"/>
      <c r="C218" s="100"/>
      <c r="D218" s="102"/>
      <c r="E218" s="100"/>
      <c r="F218" s="101"/>
      <c r="G218" s="100"/>
      <c r="H218" s="102"/>
      <c r="I218" s="102"/>
      <c r="J218" s="102"/>
      <c r="K218" s="101"/>
      <c r="L218" s="100"/>
      <c r="M218" s="101"/>
      <c r="N218" s="100"/>
    </row>
    <row r="219" spans="1:14" x14ac:dyDescent="0.3">
      <c r="A219" s="2"/>
      <c r="B219" s="99"/>
      <c r="C219" s="100"/>
      <c r="D219" s="102"/>
      <c r="E219" s="100"/>
      <c r="F219" s="101"/>
      <c r="G219" s="100"/>
      <c r="H219" s="102"/>
      <c r="I219" s="102"/>
      <c r="J219" s="102"/>
      <c r="K219" s="101"/>
      <c r="L219" s="100"/>
      <c r="M219" s="101"/>
      <c r="N219" s="100"/>
    </row>
    <row r="220" spans="1:14" x14ac:dyDescent="0.3">
      <c r="A220" s="2"/>
      <c r="B220" s="99"/>
      <c r="C220" s="100"/>
      <c r="D220" s="102"/>
      <c r="E220" s="100"/>
      <c r="F220" s="101"/>
      <c r="G220" s="100"/>
      <c r="H220" s="102"/>
      <c r="I220" s="102"/>
      <c r="J220" s="102"/>
      <c r="K220" s="101"/>
      <c r="L220" s="100"/>
      <c r="M220" s="101"/>
      <c r="N220" s="100"/>
    </row>
    <row r="221" spans="1:14" x14ac:dyDescent="0.3">
      <c r="A221" s="2"/>
      <c r="B221" s="99"/>
      <c r="C221" s="100"/>
      <c r="D221" s="102"/>
      <c r="E221" s="100"/>
      <c r="F221" s="101"/>
      <c r="G221" s="100"/>
      <c r="H221" s="102"/>
      <c r="I221" s="102"/>
      <c r="J221" s="102"/>
      <c r="K221" s="101"/>
      <c r="L221" s="100"/>
      <c r="M221" s="101"/>
      <c r="N221" s="100"/>
    </row>
    <row r="222" spans="1:14" x14ac:dyDescent="0.3">
      <c r="A222" s="2"/>
      <c r="B222" s="99"/>
      <c r="C222" s="100"/>
      <c r="D222" s="102"/>
      <c r="E222" s="100"/>
      <c r="F222" s="101"/>
      <c r="G222" s="100"/>
      <c r="H222" s="102"/>
      <c r="I222" s="102"/>
      <c r="J222" s="102"/>
      <c r="K222" s="101"/>
      <c r="L222" s="100"/>
      <c r="M222" s="101"/>
      <c r="N222" s="100"/>
    </row>
    <row r="223" spans="1:14" x14ac:dyDescent="0.3">
      <c r="A223" s="2"/>
      <c r="B223" s="99"/>
      <c r="C223" s="100"/>
      <c r="D223" s="102"/>
      <c r="E223" s="100"/>
      <c r="F223" s="101"/>
      <c r="G223" s="100"/>
      <c r="H223" s="102"/>
      <c r="I223" s="102"/>
      <c r="J223" s="102"/>
      <c r="K223" s="101"/>
      <c r="L223" s="100"/>
      <c r="M223" s="101"/>
      <c r="N223" s="100"/>
    </row>
    <row r="224" spans="1:14" x14ac:dyDescent="0.3">
      <c r="A224" s="2"/>
      <c r="B224" s="99"/>
      <c r="C224" s="100"/>
      <c r="D224" s="102"/>
      <c r="E224" s="100"/>
      <c r="F224" s="101"/>
      <c r="G224" s="100"/>
      <c r="H224" s="102"/>
      <c r="I224" s="102"/>
      <c r="J224" s="102"/>
      <c r="K224" s="101"/>
      <c r="L224" s="100"/>
      <c r="M224" s="101"/>
      <c r="N224" s="100"/>
    </row>
    <row r="225" spans="1:14" x14ac:dyDescent="0.3">
      <c r="A225" s="2"/>
      <c r="B225" s="99"/>
      <c r="C225" s="100"/>
      <c r="D225" s="102"/>
      <c r="E225" s="100"/>
      <c r="F225" s="101"/>
      <c r="G225" s="100"/>
      <c r="H225" s="102"/>
      <c r="I225" s="102"/>
      <c r="J225" s="102"/>
      <c r="K225" s="101"/>
      <c r="L225" s="100"/>
      <c r="M225" s="101"/>
      <c r="N225" s="100"/>
    </row>
    <row r="226" spans="1:14" x14ac:dyDescent="0.3">
      <c r="A226" s="2"/>
      <c r="B226" s="99"/>
      <c r="C226" s="100"/>
      <c r="D226" s="102"/>
      <c r="E226" s="100"/>
      <c r="F226" s="101"/>
      <c r="G226" s="100"/>
      <c r="H226" s="102"/>
      <c r="I226" s="102"/>
      <c r="J226" s="102"/>
      <c r="K226" s="101"/>
      <c r="L226" s="100"/>
      <c r="M226" s="101"/>
      <c r="N226" s="100"/>
    </row>
    <row r="227" spans="1:14" x14ac:dyDescent="0.3">
      <c r="A227" s="2"/>
      <c r="B227" s="99"/>
      <c r="C227" s="100"/>
      <c r="D227" s="102"/>
      <c r="E227" s="100"/>
      <c r="F227" s="101"/>
      <c r="G227" s="100"/>
      <c r="H227" s="102"/>
      <c r="I227" s="102"/>
      <c r="J227" s="102"/>
      <c r="K227" s="101"/>
      <c r="L227" s="100"/>
      <c r="M227" s="101"/>
      <c r="N227" s="100"/>
    </row>
    <row r="228" spans="1:14" x14ac:dyDescent="0.3">
      <c r="A228" s="2"/>
      <c r="B228" s="99"/>
      <c r="C228" s="100"/>
      <c r="D228" s="102"/>
      <c r="E228" s="100"/>
      <c r="F228" s="101"/>
      <c r="G228" s="100"/>
      <c r="H228" s="102"/>
      <c r="I228" s="102"/>
      <c r="J228" s="102"/>
      <c r="K228" s="101"/>
      <c r="L228" s="100"/>
      <c r="M228" s="101"/>
      <c r="N228" s="100"/>
    </row>
    <row r="229" spans="1:14" x14ac:dyDescent="0.3">
      <c r="A229" s="2"/>
      <c r="B229" s="99"/>
      <c r="C229" s="100"/>
      <c r="D229" s="102"/>
      <c r="E229" s="100"/>
      <c r="F229" s="101"/>
      <c r="G229" s="100"/>
      <c r="H229" s="102"/>
      <c r="I229" s="102"/>
      <c r="J229" s="102"/>
      <c r="K229" s="101"/>
      <c r="L229" s="100"/>
      <c r="M229" s="101"/>
      <c r="N229" s="100"/>
    </row>
    <row r="230" spans="1:14" x14ac:dyDescent="0.3">
      <c r="A230" s="2"/>
      <c r="B230" s="99"/>
      <c r="C230" s="100"/>
      <c r="D230" s="102"/>
      <c r="E230" s="100"/>
      <c r="F230" s="101"/>
      <c r="G230" s="100"/>
      <c r="H230" s="102"/>
      <c r="I230" s="102"/>
      <c r="J230" s="102"/>
      <c r="K230" s="101"/>
      <c r="L230" s="100"/>
      <c r="M230" s="101"/>
      <c r="N230" s="100"/>
    </row>
    <row r="231" spans="1:14" x14ac:dyDescent="0.3">
      <c r="A231" s="2"/>
      <c r="B231" s="99"/>
      <c r="C231" s="100"/>
      <c r="D231" s="102"/>
      <c r="E231" s="100"/>
      <c r="F231" s="101"/>
      <c r="G231" s="100"/>
      <c r="H231" s="102"/>
      <c r="I231" s="102"/>
      <c r="J231" s="102"/>
      <c r="K231" s="101"/>
      <c r="L231" s="100"/>
      <c r="M231" s="101"/>
      <c r="N231" s="100"/>
    </row>
    <row r="232" spans="1:14" x14ac:dyDescent="0.3">
      <c r="A232" s="2"/>
      <c r="B232" s="99"/>
      <c r="C232" s="100"/>
      <c r="D232" s="102"/>
      <c r="E232" s="100"/>
      <c r="F232" s="101"/>
      <c r="G232" s="100"/>
      <c r="H232" s="102"/>
      <c r="I232" s="102"/>
      <c r="J232" s="102"/>
      <c r="K232" s="101"/>
      <c r="L232" s="100"/>
      <c r="M232" s="101"/>
      <c r="N232" s="100"/>
    </row>
    <row r="233" spans="1:14" x14ac:dyDescent="0.3">
      <c r="A233" s="2"/>
      <c r="B233" s="99"/>
      <c r="C233" s="100"/>
      <c r="D233" s="102"/>
      <c r="E233" s="100"/>
      <c r="F233" s="101"/>
      <c r="G233" s="100"/>
      <c r="H233" s="102"/>
      <c r="I233" s="102"/>
      <c r="J233" s="102"/>
      <c r="K233" s="101"/>
      <c r="L233" s="100"/>
      <c r="M233" s="101"/>
      <c r="N233" s="100"/>
    </row>
    <row r="234" spans="1:14" x14ac:dyDescent="0.3">
      <c r="A234" s="2"/>
      <c r="B234" s="99"/>
      <c r="C234" s="100"/>
      <c r="D234" s="102"/>
      <c r="E234" s="100"/>
      <c r="F234" s="101"/>
      <c r="G234" s="100"/>
      <c r="H234" s="102"/>
      <c r="I234" s="102"/>
      <c r="J234" s="102"/>
      <c r="K234" s="101"/>
      <c r="L234" s="100"/>
      <c r="M234" s="101"/>
      <c r="N234" s="100"/>
    </row>
    <row r="235" spans="1:14" x14ac:dyDescent="0.3">
      <c r="A235" s="2"/>
      <c r="B235" s="99"/>
      <c r="C235" s="100"/>
      <c r="D235" s="102"/>
      <c r="E235" s="100"/>
      <c r="F235" s="101"/>
      <c r="G235" s="100"/>
      <c r="H235" s="102"/>
      <c r="I235" s="102"/>
      <c r="J235" s="102"/>
      <c r="K235" s="101"/>
      <c r="L235" s="100"/>
      <c r="M235" s="101"/>
      <c r="N235" s="100"/>
    </row>
    <row r="236" spans="1:14" x14ac:dyDescent="0.3">
      <c r="A236" s="2"/>
      <c r="B236" s="99"/>
      <c r="C236" s="100"/>
      <c r="D236" s="102"/>
      <c r="E236" s="100"/>
      <c r="F236" s="101"/>
      <c r="G236" s="100"/>
      <c r="H236" s="102"/>
      <c r="I236" s="102"/>
      <c r="J236" s="102"/>
      <c r="K236" s="101"/>
      <c r="L236" s="100"/>
      <c r="M236" s="101"/>
      <c r="N236" s="100"/>
    </row>
    <row r="237" spans="1:14" x14ac:dyDescent="0.3">
      <c r="A237" s="2"/>
      <c r="B237" s="99"/>
      <c r="C237" s="100"/>
      <c r="D237" s="102"/>
      <c r="E237" s="100"/>
      <c r="F237" s="101"/>
      <c r="G237" s="100"/>
      <c r="H237" s="102"/>
      <c r="I237" s="102"/>
      <c r="J237" s="102"/>
      <c r="K237" s="101"/>
      <c r="L237" s="100"/>
      <c r="M237" s="101"/>
      <c r="N237" s="100"/>
    </row>
    <row r="238" spans="1:14" x14ac:dyDescent="0.3">
      <c r="A238" s="2"/>
      <c r="B238" s="99"/>
      <c r="C238" s="100"/>
      <c r="D238" s="102"/>
      <c r="E238" s="100"/>
      <c r="F238" s="101"/>
      <c r="G238" s="100"/>
      <c r="H238" s="102"/>
      <c r="I238" s="102"/>
      <c r="J238" s="102"/>
      <c r="K238" s="101"/>
      <c r="L238" s="100"/>
      <c r="M238" s="101"/>
      <c r="N238" s="100"/>
    </row>
    <row r="239" spans="1:14" x14ac:dyDescent="0.3">
      <c r="A239" s="2"/>
      <c r="B239" s="99"/>
      <c r="C239" s="100"/>
      <c r="D239" s="102"/>
      <c r="E239" s="100"/>
      <c r="F239" s="101"/>
      <c r="G239" s="100"/>
      <c r="H239" s="102"/>
      <c r="I239" s="102"/>
      <c r="J239" s="102"/>
      <c r="K239" s="101"/>
      <c r="L239" s="100"/>
      <c r="M239" s="101"/>
      <c r="N239" s="100"/>
    </row>
    <row r="240" spans="1:14" x14ac:dyDescent="0.3">
      <c r="A240" s="2"/>
      <c r="B240" s="99"/>
      <c r="C240" s="100"/>
      <c r="D240" s="102"/>
      <c r="E240" s="100"/>
      <c r="F240" s="101"/>
      <c r="G240" s="100"/>
      <c r="H240" s="102"/>
      <c r="I240" s="102"/>
      <c r="J240" s="102"/>
      <c r="K240" s="101"/>
      <c r="L240" s="100"/>
      <c r="M240" s="101"/>
      <c r="N240" s="100"/>
    </row>
    <row r="241" spans="1:14" x14ac:dyDescent="0.3">
      <c r="A241" s="2"/>
      <c r="B241" s="99"/>
      <c r="C241" s="100"/>
      <c r="D241" s="102"/>
      <c r="E241" s="100"/>
      <c r="F241" s="101"/>
      <c r="G241" s="100"/>
      <c r="H241" s="102"/>
      <c r="I241" s="102"/>
      <c r="J241" s="102"/>
      <c r="K241" s="101"/>
      <c r="L241" s="100"/>
      <c r="M241" s="101"/>
      <c r="N241" s="100"/>
    </row>
    <row r="242" spans="1:14" x14ac:dyDescent="0.3">
      <c r="A242" s="2"/>
      <c r="B242" s="99"/>
      <c r="C242" s="100"/>
      <c r="D242" s="102"/>
      <c r="E242" s="100"/>
      <c r="F242" s="101"/>
      <c r="G242" s="100"/>
      <c r="H242" s="102"/>
      <c r="I242" s="102"/>
      <c r="J242" s="102"/>
      <c r="K242" s="101"/>
      <c r="L242" s="100"/>
      <c r="M242" s="101"/>
      <c r="N242" s="100"/>
    </row>
    <row r="243" spans="1:14" x14ac:dyDescent="0.3">
      <c r="A243" s="2"/>
      <c r="B243" s="99"/>
      <c r="C243" s="100"/>
      <c r="D243" s="102"/>
      <c r="E243" s="100"/>
      <c r="F243" s="101"/>
      <c r="G243" s="100"/>
      <c r="H243" s="102"/>
      <c r="I243" s="102"/>
      <c r="J243" s="102"/>
      <c r="K243" s="101"/>
      <c r="L243" s="100"/>
      <c r="M243" s="101"/>
      <c r="N243" s="100"/>
    </row>
    <row r="244" spans="1:14" x14ac:dyDescent="0.3">
      <c r="A244" s="2"/>
      <c r="B244" s="99"/>
      <c r="C244" s="100"/>
      <c r="D244" s="102"/>
      <c r="E244" s="100"/>
      <c r="F244" s="101"/>
      <c r="G244" s="100"/>
      <c r="H244" s="102"/>
      <c r="I244" s="102"/>
      <c r="J244" s="102"/>
      <c r="K244" s="101"/>
      <c r="L244" s="100"/>
      <c r="M244" s="101"/>
      <c r="N244" s="100"/>
    </row>
    <row r="245" spans="1:14" x14ac:dyDescent="0.3">
      <c r="A245" s="2"/>
      <c r="B245" s="99"/>
      <c r="C245" s="100"/>
      <c r="D245" s="102"/>
      <c r="E245" s="100"/>
      <c r="F245" s="101"/>
      <c r="G245" s="100"/>
      <c r="H245" s="102"/>
      <c r="I245" s="102"/>
      <c r="J245" s="102"/>
      <c r="K245" s="101"/>
      <c r="L245" s="100"/>
      <c r="M245" s="101"/>
      <c r="N245" s="100"/>
    </row>
    <row r="246" spans="1:14" x14ac:dyDescent="0.3">
      <c r="A246" s="2"/>
      <c r="B246" s="99"/>
      <c r="C246" s="100"/>
      <c r="D246" s="102"/>
      <c r="E246" s="100"/>
      <c r="F246" s="101"/>
      <c r="G246" s="100"/>
      <c r="H246" s="102"/>
      <c r="I246" s="102"/>
      <c r="J246" s="102"/>
      <c r="K246" s="101"/>
      <c r="L246" s="100"/>
      <c r="M246" s="101"/>
      <c r="N246" s="100"/>
    </row>
    <row r="247" spans="1:14" x14ac:dyDescent="0.3">
      <c r="A247" s="2"/>
      <c r="B247" s="99"/>
      <c r="C247" s="100"/>
      <c r="D247" s="102"/>
      <c r="E247" s="100"/>
      <c r="F247" s="101"/>
      <c r="G247" s="100"/>
      <c r="H247" s="102"/>
      <c r="I247" s="102"/>
      <c r="J247" s="102"/>
      <c r="K247" s="101"/>
      <c r="L247" s="100"/>
      <c r="M247" s="101"/>
      <c r="N247" s="100"/>
    </row>
    <row r="248" spans="1:14" x14ac:dyDescent="0.3">
      <c r="A248" s="2"/>
      <c r="B248" s="99"/>
      <c r="C248" s="100"/>
      <c r="D248" s="102"/>
      <c r="E248" s="100"/>
      <c r="F248" s="101"/>
      <c r="G248" s="100"/>
      <c r="H248" s="102"/>
      <c r="I248" s="102"/>
      <c r="J248" s="102"/>
      <c r="K248" s="101"/>
      <c r="L248" s="100"/>
      <c r="M248" s="101"/>
      <c r="N248" s="100"/>
    </row>
    <row r="249" spans="1:14" x14ac:dyDescent="0.3">
      <c r="A249" s="2"/>
      <c r="B249" s="99"/>
      <c r="C249" s="100"/>
      <c r="D249" s="102"/>
      <c r="E249" s="100"/>
      <c r="F249" s="101"/>
      <c r="G249" s="100"/>
      <c r="H249" s="102"/>
      <c r="I249" s="102"/>
      <c r="J249" s="102"/>
      <c r="K249" s="101"/>
      <c r="L249" s="100"/>
      <c r="M249" s="101"/>
      <c r="N249" s="100"/>
    </row>
    <row r="250" spans="1:14" x14ac:dyDescent="0.3">
      <c r="A250" s="2"/>
      <c r="B250" s="99"/>
      <c r="C250" s="100"/>
      <c r="D250" s="102"/>
      <c r="E250" s="100"/>
      <c r="F250" s="101"/>
      <c r="G250" s="100"/>
      <c r="H250" s="102"/>
      <c r="I250" s="102"/>
      <c r="J250" s="102"/>
      <c r="K250" s="101"/>
      <c r="L250" s="100"/>
      <c r="M250" s="101"/>
      <c r="N250" s="100"/>
    </row>
    <row r="251" spans="1:14" x14ac:dyDescent="0.3">
      <c r="A251" s="2"/>
      <c r="B251" s="99"/>
      <c r="C251" s="100"/>
      <c r="D251" s="102"/>
      <c r="E251" s="100"/>
      <c r="F251" s="101"/>
      <c r="G251" s="100"/>
      <c r="H251" s="102"/>
      <c r="I251" s="102"/>
      <c r="J251" s="102"/>
      <c r="K251" s="101"/>
      <c r="L251" s="100"/>
      <c r="M251" s="101"/>
      <c r="N251" s="100"/>
    </row>
    <row r="252" spans="1:14" x14ac:dyDescent="0.3">
      <c r="A252" s="2"/>
      <c r="B252" s="99"/>
      <c r="C252" s="100"/>
      <c r="D252" s="102"/>
      <c r="E252" s="100"/>
      <c r="F252" s="101"/>
      <c r="G252" s="100"/>
      <c r="H252" s="102"/>
      <c r="I252" s="102"/>
      <c r="J252" s="102"/>
      <c r="K252" s="101"/>
      <c r="L252" s="100"/>
      <c r="M252" s="101"/>
      <c r="N252" s="100"/>
    </row>
    <row r="253" spans="1:14" x14ac:dyDescent="0.3">
      <c r="A253" s="2"/>
      <c r="B253" s="99"/>
      <c r="C253" s="100"/>
      <c r="D253" s="102"/>
      <c r="E253" s="100"/>
      <c r="F253" s="101"/>
      <c r="G253" s="100"/>
      <c r="H253" s="102"/>
      <c r="I253" s="102"/>
      <c r="J253" s="102"/>
      <c r="K253" s="101"/>
      <c r="L253" s="100"/>
      <c r="M253" s="101"/>
      <c r="N253" s="100"/>
    </row>
    <row r="254" spans="1:14" x14ac:dyDescent="0.3">
      <c r="A254" s="2"/>
      <c r="B254" s="99"/>
      <c r="C254" s="100"/>
      <c r="D254" s="102"/>
      <c r="E254" s="100"/>
      <c r="F254" s="101"/>
      <c r="G254" s="100"/>
      <c r="H254" s="102"/>
      <c r="I254" s="102"/>
      <c r="J254" s="102"/>
      <c r="K254" s="101"/>
      <c r="L254" s="100"/>
      <c r="M254" s="101"/>
      <c r="N254" s="100"/>
    </row>
    <row r="255" spans="1:14" x14ac:dyDescent="0.3">
      <c r="A255" s="2"/>
      <c r="B255" s="99"/>
      <c r="C255" s="100"/>
      <c r="D255" s="102"/>
      <c r="E255" s="100"/>
      <c r="F255" s="101"/>
      <c r="G255" s="100"/>
      <c r="H255" s="102"/>
      <c r="I255" s="102"/>
      <c r="J255" s="102"/>
      <c r="K255" s="101"/>
      <c r="L255" s="100"/>
      <c r="M255" s="101"/>
      <c r="N255" s="100"/>
    </row>
    <row r="256" spans="1:14" x14ac:dyDescent="0.3">
      <c r="A256" s="2"/>
      <c r="B256" s="99"/>
      <c r="C256" s="100"/>
      <c r="D256" s="102"/>
      <c r="E256" s="100"/>
      <c r="F256" s="101"/>
      <c r="G256" s="100"/>
      <c r="H256" s="102"/>
      <c r="I256" s="102"/>
      <c r="J256" s="102"/>
      <c r="K256" s="101"/>
      <c r="L256" s="100"/>
      <c r="M256" s="101"/>
      <c r="N256" s="100"/>
    </row>
    <row r="257" spans="1:14" x14ac:dyDescent="0.3">
      <c r="A257" s="2"/>
      <c r="B257" s="99"/>
      <c r="C257" s="100"/>
      <c r="D257" s="102"/>
      <c r="E257" s="100"/>
      <c r="F257" s="101"/>
      <c r="G257" s="100"/>
      <c r="H257" s="102"/>
      <c r="I257" s="102"/>
      <c r="J257" s="102"/>
      <c r="K257" s="101"/>
      <c r="L257" s="100"/>
      <c r="M257" s="101"/>
      <c r="N257" s="100"/>
    </row>
    <row r="258" spans="1:14" x14ac:dyDescent="0.3">
      <c r="A258" s="2"/>
      <c r="B258" s="99"/>
      <c r="C258" s="100"/>
      <c r="D258" s="102"/>
      <c r="E258" s="100"/>
      <c r="F258" s="101"/>
      <c r="G258" s="100"/>
      <c r="H258" s="102"/>
      <c r="I258" s="102"/>
      <c r="J258" s="102"/>
      <c r="K258" s="101"/>
      <c r="L258" s="100"/>
      <c r="M258" s="101"/>
      <c r="N258" s="100"/>
    </row>
    <row r="259" spans="1:14" x14ac:dyDescent="0.3">
      <c r="A259" s="2"/>
      <c r="B259" s="99"/>
      <c r="C259" s="100"/>
      <c r="D259" s="102"/>
      <c r="E259" s="100"/>
      <c r="F259" s="101"/>
      <c r="G259" s="100"/>
      <c r="H259" s="102"/>
      <c r="I259" s="102"/>
      <c r="J259" s="102"/>
      <c r="K259" s="101"/>
      <c r="L259" s="100"/>
      <c r="M259" s="101"/>
      <c r="N259" s="100"/>
    </row>
    <row r="260" spans="1:14" x14ac:dyDescent="0.3">
      <c r="A260" s="2"/>
      <c r="B260" s="99"/>
      <c r="C260" s="100"/>
      <c r="D260" s="102"/>
      <c r="E260" s="100"/>
      <c r="F260" s="101"/>
      <c r="G260" s="100"/>
      <c r="H260" s="102"/>
      <c r="I260" s="102"/>
      <c r="J260" s="102"/>
      <c r="K260" s="101"/>
      <c r="L260" s="100"/>
      <c r="M260" s="101"/>
      <c r="N260" s="100"/>
    </row>
    <row r="261" spans="1:14" x14ac:dyDescent="0.3">
      <c r="A261" s="2"/>
      <c r="B261" s="99"/>
      <c r="C261" s="100"/>
      <c r="D261" s="102"/>
      <c r="E261" s="100"/>
      <c r="F261" s="101"/>
      <c r="G261" s="100"/>
      <c r="H261" s="102"/>
      <c r="I261" s="102"/>
      <c r="J261" s="102"/>
      <c r="K261" s="101"/>
      <c r="L261" s="100"/>
      <c r="M261" s="101"/>
      <c r="N261" s="100"/>
    </row>
    <row r="262" spans="1:14" x14ac:dyDescent="0.3">
      <c r="A262" s="2"/>
      <c r="B262" s="99"/>
      <c r="C262" s="100"/>
      <c r="D262" s="102"/>
      <c r="E262" s="100"/>
      <c r="F262" s="101"/>
      <c r="G262" s="100"/>
      <c r="H262" s="102"/>
      <c r="I262" s="102"/>
      <c r="J262" s="102"/>
      <c r="K262" s="101"/>
      <c r="L262" s="100"/>
      <c r="M262" s="101"/>
      <c r="N262" s="100"/>
    </row>
    <row r="263" spans="1:14" x14ac:dyDescent="0.3">
      <c r="A263" s="2"/>
      <c r="B263" s="99"/>
      <c r="C263" s="100"/>
      <c r="D263" s="102"/>
      <c r="E263" s="100"/>
      <c r="F263" s="101"/>
      <c r="G263" s="100"/>
      <c r="H263" s="102"/>
      <c r="I263" s="102"/>
      <c r="J263" s="102"/>
      <c r="K263" s="101"/>
      <c r="L263" s="100"/>
      <c r="M263" s="101"/>
      <c r="N263" s="100"/>
    </row>
    <row r="264" spans="1:14" x14ac:dyDescent="0.3">
      <c r="A264" s="2"/>
      <c r="B264" s="99"/>
      <c r="C264" s="100"/>
      <c r="D264" s="102"/>
      <c r="E264" s="100"/>
      <c r="F264" s="101"/>
      <c r="G264" s="100"/>
      <c r="H264" s="102"/>
      <c r="I264" s="102"/>
      <c r="J264" s="102"/>
      <c r="K264" s="101"/>
      <c r="L264" s="100"/>
      <c r="M264" s="101"/>
      <c r="N264" s="100"/>
    </row>
    <row r="265" spans="1:14" x14ac:dyDescent="0.3">
      <c r="A265" s="2"/>
      <c r="B265" s="99"/>
      <c r="C265" s="100"/>
      <c r="D265" s="102"/>
      <c r="E265" s="100"/>
      <c r="F265" s="101"/>
      <c r="G265" s="100"/>
      <c r="H265" s="102"/>
      <c r="I265" s="102"/>
      <c r="J265" s="102"/>
      <c r="K265" s="101"/>
      <c r="L265" s="100"/>
      <c r="M265" s="101"/>
      <c r="N265" s="100"/>
    </row>
    <row r="266" spans="1:14" x14ac:dyDescent="0.3">
      <c r="A266" s="2"/>
      <c r="B266" s="99"/>
      <c r="C266" s="100"/>
      <c r="D266" s="102"/>
      <c r="E266" s="100"/>
      <c r="F266" s="101"/>
      <c r="G266" s="100"/>
      <c r="H266" s="102"/>
      <c r="I266" s="102"/>
      <c r="J266" s="102"/>
      <c r="K266" s="101"/>
      <c r="L266" s="100"/>
      <c r="M266" s="101"/>
      <c r="N266" s="100"/>
    </row>
    <row r="267" spans="1:14" x14ac:dyDescent="0.3">
      <c r="A267" s="2"/>
      <c r="B267" s="99"/>
      <c r="C267" s="100"/>
      <c r="D267" s="102"/>
      <c r="E267" s="100"/>
      <c r="F267" s="101"/>
      <c r="G267" s="100"/>
      <c r="H267" s="102"/>
      <c r="I267" s="102"/>
      <c r="J267" s="102"/>
      <c r="K267" s="101"/>
      <c r="L267" s="100"/>
      <c r="M267" s="101"/>
      <c r="N267" s="100"/>
    </row>
    <row r="268" spans="1:14" x14ac:dyDescent="0.3">
      <c r="A268" s="2"/>
      <c r="B268" s="99"/>
      <c r="C268" s="100"/>
      <c r="D268" s="102"/>
      <c r="E268" s="100"/>
      <c r="F268" s="101"/>
      <c r="G268" s="100"/>
      <c r="H268" s="102"/>
      <c r="I268" s="102"/>
      <c r="J268" s="102"/>
      <c r="K268" s="101"/>
      <c r="L268" s="100"/>
      <c r="M268" s="101"/>
      <c r="N268" s="100"/>
    </row>
    <row r="269" spans="1:14" x14ac:dyDescent="0.3">
      <c r="A269" s="2"/>
      <c r="B269" s="99"/>
      <c r="C269" s="100"/>
      <c r="D269" s="102"/>
      <c r="E269" s="100"/>
      <c r="F269" s="101"/>
      <c r="G269" s="100"/>
      <c r="H269" s="102"/>
      <c r="I269" s="102"/>
      <c r="J269" s="102"/>
      <c r="K269" s="101"/>
      <c r="L269" s="100"/>
      <c r="M269" s="101"/>
      <c r="N269" s="100"/>
    </row>
    <row r="270" spans="1:14" x14ac:dyDescent="0.3">
      <c r="A270" s="2"/>
      <c r="B270" s="99"/>
      <c r="C270" s="100"/>
      <c r="D270" s="102"/>
      <c r="E270" s="100"/>
      <c r="F270" s="101"/>
      <c r="G270" s="100"/>
      <c r="H270" s="102"/>
      <c r="I270" s="102"/>
      <c r="J270" s="102"/>
      <c r="K270" s="101"/>
      <c r="L270" s="100"/>
      <c r="M270" s="101"/>
      <c r="N270" s="100"/>
    </row>
    <row r="271" spans="1:14" x14ac:dyDescent="0.3">
      <c r="A271" s="2"/>
      <c r="B271" s="99"/>
      <c r="C271" s="100"/>
      <c r="D271" s="102"/>
      <c r="E271" s="100"/>
      <c r="F271" s="101"/>
      <c r="G271" s="100"/>
      <c r="H271" s="102"/>
      <c r="I271" s="102"/>
      <c r="J271" s="102"/>
      <c r="K271" s="101"/>
      <c r="L271" s="100"/>
      <c r="M271" s="101"/>
      <c r="N271" s="100"/>
    </row>
    <row r="272" spans="1:14" x14ac:dyDescent="0.3">
      <c r="A272" s="2"/>
      <c r="B272" s="99"/>
      <c r="C272" s="100"/>
      <c r="D272" s="102"/>
      <c r="E272" s="100"/>
      <c r="F272" s="101"/>
      <c r="G272" s="100"/>
      <c r="H272" s="102"/>
      <c r="I272" s="102"/>
      <c r="J272" s="102"/>
      <c r="K272" s="101"/>
      <c r="L272" s="100"/>
      <c r="M272" s="101"/>
      <c r="N272" s="100"/>
    </row>
    <row r="273" spans="1:14" x14ac:dyDescent="0.3">
      <c r="A273" s="2"/>
      <c r="B273" s="99"/>
      <c r="C273" s="100"/>
      <c r="D273" s="102"/>
      <c r="E273" s="100"/>
      <c r="F273" s="101"/>
      <c r="G273" s="100"/>
      <c r="H273" s="102"/>
      <c r="I273" s="102"/>
      <c r="J273" s="102"/>
      <c r="K273" s="101"/>
      <c r="L273" s="100"/>
      <c r="M273" s="101"/>
      <c r="N273" s="100"/>
    </row>
    <row r="274" spans="1:14" x14ac:dyDescent="0.3">
      <c r="A274" s="2"/>
      <c r="B274" s="99"/>
      <c r="C274" s="100"/>
      <c r="D274" s="102"/>
      <c r="E274" s="100"/>
      <c r="F274" s="101"/>
      <c r="G274" s="100"/>
      <c r="H274" s="102"/>
      <c r="I274" s="102"/>
      <c r="J274" s="102"/>
      <c r="K274" s="101"/>
      <c r="L274" s="100"/>
      <c r="M274" s="101"/>
      <c r="N274" s="100"/>
    </row>
    <row r="275" spans="1:14" x14ac:dyDescent="0.3">
      <c r="A275" s="2"/>
      <c r="B275" s="99"/>
      <c r="C275" s="100"/>
      <c r="D275" s="102"/>
      <c r="E275" s="100"/>
      <c r="F275" s="101"/>
      <c r="G275" s="100"/>
      <c r="H275" s="102"/>
      <c r="I275" s="102"/>
      <c r="J275" s="102"/>
      <c r="K275" s="101"/>
      <c r="L275" s="100"/>
      <c r="M275" s="101"/>
      <c r="N275" s="100"/>
    </row>
    <row r="276" spans="1:14" x14ac:dyDescent="0.3">
      <c r="A276" s="2"/>
      <c r="B276" s="99"/>
      <c r="C276" s="100"/>
      <c r="D276" s="102"/>
      <c r="E276" s="100"/>
      <c r="F276" s="101"/>
      <c r="G276" s="100"/>
      <c r="H276" s="102"/>
      <c r="I276" s="102"/>
      <c r="J276" s="102"/>
      <c r="K276" s="101"/>
      <c r="L276" s="100"/>
      <c r="M276" s="101"/>
      <c r="N276" s="100"/>
    </row>
    <row r="277" spans="1:14" x14ac:dyDescent="0.3">
      <c r="A277" s="2"/>
      <c r="B277" s="99"/>
      <c r="C277" s="100"/>
      <c r="D277" s="102"/>
      <c r="E277" s="100"/>
      <c r="F277" s="101"/>
      <c r="G277" s="100"/>
      <c r="H277" s="102"/>
      <c r="I277" s="102"/>
      <c r="J277" s="102"/>
      <c r="K277" s="101"/>
      <c r="L277" s="100"/>
      <c r="M277" s="101"/>
      <c r="N277" s="100"/>
    </row>
    <row r="278" spans="1:14" x14ac:dyDescent="0.3">
      <c r="A278" s="2"/>
      <c r="B278" s="99"/>
      <c r="C278" s="100"/>
      <c r="D278" s="102"/>
      <c r="E278" s="100"/>
      <c r="F278" s="101"/>
      <c r="G278" s="100"/>
      <c r="H278" s="102"/>
      <c r="I278" s="102"/>
      <c r="J278" s="102"/>
      <c r="K278" s="101"/>
      <c r="L278" s="100"/>
      <c r="M278" s="101"/>
      <c r="N278" s="100"/>
    </row>
    <row r="279" spans="1:14" x14ac:dyDescent="0.3">
      <c r="A279" s="2"/>
      <c r="B279" s="99"/>
      <c r="C279" s="100"/>
      <c r="D279" s="102"/>
      <c r="E279" s="100"/>
      <c r="F279" s="101"/>
      <c r="G279" s="100"/>
      <c r="H279" s="102"/>
      <c r="I279" s="102"/>
      <c r="J279" s="102"/>
      <c r="K279" s="101"/>
      <c r="L279" s="100"/>
      <c r="M279" s="101"/>
      <c r="N279" s="100"/>
    </row>
    <row r="280" spans="1:14" x14ac:dyDescent="0.3">
      <c r="A280" s="2"/>
      <c r="B280" s="99"/>
      <c r="C280" s="100"/>
      <c r="D280" s="102"/>
      <c r="E280" s="100"/>
      <c r="F280" s="101"/>
      <c r="G280" s="100"/>
      <c r="H280" s="102"/>
      <c r="I280" s="102"/>
      <c r="J280" s="102"/>
      <c r="K280" s="101"/>
      <c r="L280" s="100"/>
      <c r="M280" s="101"/>
      <c r="N280" s="100"/>
    </row>
    <row r="281" spans="1:14" x14ac:dyDescent="0.3">
      <c r="A281" s="2"/>
      <c r="B281" s="99"/>
      <c r="C281" s="100"/>
      <c r="D281" s="102"/>
      <c r="E281" s="100"/>
      <c r="F281" s="101"/>
      <c r="G281" s="100"/>
      <c r="H281" s="102"/>
      <c r="I281" s="102"/>
      <c r="J281" s="102"/>
      <c r="K281" s="101"/>
      <c r="L281" s="100"/>
      <c r="M281" s="101"/>
      <c r="N281" s="100"/>
    </row>
    <row r="282" spans="1:14" x14ac:dyDescent="0.3">
      <c r="A282" s="2"/>
      <c r="B282" s="99"/>
      <c r="C282" s="100"/>
      <c r="D282" s="102"/>
      <c r="E282" s="100"/>
      <c r="F282" s="101"/>
      <c r="G282" s="100"/>
      <c r="H282" s="102"/>
      <c r="I282" s="102"/>
      <c r="J282" s="102"/>
      <c r="K282" s="101"/>
      <c r="L282" s="100"/>
      <c r="M282" s="101"/>
      <c r="N282" s="100"/>
    </row>
    <row r="283" spans="1:14" x14ac:dyDescent="0.3">
      <c r="A283" s="2"/>
      <c r="B283" s="99"/>
      <c r="C283" s="100"/>
      <c r="D283" s="102"/>
      <c r="E283" s="100"/>
      <c r="F283" s="101"/>
      <c r="G283" s="100"/>
      <c r="H283" s="102"/>
      <c r="I283" s="102"/>
      <c r="J283" s="102"/>
      <c r="K283" s="101"/>
      <c r="L283" s="100"/>
      <c r="M283" s="101"/>
      <c r="N283" s="100"/>
    </row>
    <row r="284" spans="1:14" x14ac:dyDescent="0.3">
      <c r="A284" s="2"/>
      <c r="B284" s="99"/>
      <c r="C284" s="100"/>
      <c r="D284" s="102"/>
      <c r="E284" s="100"/>
      <c r="F284" s="101"/>
      <c r="G284" s="100"/>
      <c r="H284" s="102"/>
      <c r="I284" s="102"/>
      <c r="J284" s="102"/>
      <c r="K284" s="101"/>
      <c r="L284" s="100"/>
      <c r="M284" s="101"/>
      <c r="N284" s="100"/>
    </row>
    <row r="285" spans="1:14" x14ac:dyDescent="0.3">
      <c r="A285" s="2"/>
      <c r="B285" s="99"/>
      <c r="C285" s="100"/>
      <c r="D285" s="102"/>
      <c r="E285" s="100"/>
      <c r="F285" s="101"/>
      <c r="G285" s="100"/>
      <c r="H285" s="102"/>
      <c r="I285" s="102"/>
      <c r="J285" s="102"/>
      <c r="K285" s="101"/>
      <c r="L285" s="100"/>
      <c r="M285" s="101"/>
      <c r="N285" s="100"/>
    </row>
    <row r="286" spans="1:14" x14ac:dyDescent="0.3">
      <c r="A286" s="2"/>
      <c r="B286" s="99"/>
      <c r="C286" s="100"/>
      <c r="D286" s="102"/>
      <c r="E286" s="100"/>
      <c r="F286" s="101"/>
      <c r="G286" s="100"/>
      <c r="H286" s="102"/>
      <c r="I286" s="102"/>
      <c r="J286" s="102"/>
      <c r="K286" s="101"/>
      <c r="L286" s="100"/>
      <c r="M286" s="101"/>
      <c r="N286" s="100"/>
    </row>
    <row r="287" spans="1:14" x14ac:dyDescent="0.3">
      <c r="A287" s="2"/>
      <c r="B287" s="99"/>
      <c r="C287" s="100"/>
      <c r="D287" s="102"/>
      <c r="E287" s="100"/>
      <c r="F287" s="101"/>
      <c r="G287" s="100"/>
      <c r="H287" s="102"/>
      <c r="I287" s="102"/>
      <c r="J287" s="102"/>
      <c r="K287" s="101"/>
      <c r="L287" s="100"/>
      <c r="M287" s="101"/>
      <c r="N287" s="100"/>
    </row>
    <row r="288" spans="1:14" x14ac:dyDescent="0.3">
      <c r="A288" s="2"/>
      <c r="B288" s="99"/>
      <c r="C288" s="100"/>
      <c r="D288" s="102"/>
      <c r="E288" s="100"/>
      <c r="F288" s="101"/>
      <c r="G288" s="100"/>
      <c r="H288" s="102"/>
      <c r="I288" s="102"/>
      <c r="J288" s="102"/>
      <c r="K288" s="101"/>
      <c r="L288" s="100"/>
      <c r="M288" s="101"/>
      <c r="N288" s="100"/>
    </row>
    <row r="289" spans="1:14" x14ac:dyDescent="0.3">
      <c r="A289" s="2"/>
      <c r="B289" s="99"/>
      <c r="C289" s="100"/>
      <c r="D289" s="102"/>
      <c r="E289" s="100"/>
      <c r="F289" s="101"/>
      <c r="G289" s="100"/>
      <c r="H289" s="102"/>
      <c r="I289" s="102"/>
      <c r="J289" s="102"/>
      <c r="K289" s="101"/>
      <c r="L289" s="100"/>
      <c r="M289" s="101"/>
      <c r="N289" s="100"/>
    </row>
    <row r="290" spans="1:14" x14ac:dyDescent="0.3">
      <c r="A290" s="2"/>
      <c r="B290" s="99"/>
      <c r="C290" s="100"/>
      <c r="D290" s="102"/>
      <c r="E290" s="100"/>
      <c r="F290" s="101"/>
      <c r="G290" s="100"/>
      <c r="H290" s="102"/>
      <c r="I290" s="102"/>
      <c r="J290" s="102"/>
      <c r="K290" s="101"/>
      <c r="L290" s="100"/>
      <c r="M290" s="101"/>
      <c r="N290" s="100"/>
    </row>
    <row r="291" spans="1:14" x14ac:dyDescent="0.3">
      <c r="A291" s="2"/>
      <c r="B291" s="99"/>
      <c r="C291" s="100"/>
      <c r="D291" s="102"/>
      <c r="E291" s="100"/>
      <c r="F291" s="101"/>
      <c r="G291" s="100"/>
      <c r="H291" s="102"/>
      <c r="I291" s="102"/>
      <c r="J291" s="102"/>
      <c r="K291" s="101"/>
      <c r="L291" s="100"/>
      <c r="M291" s="101"/>
      <c r="N291" s="100"/>
    </row>
    <row r="292" spans="1:14" x14ac:dyDescent="0.3">
      <c r="A292" s="2"/>
      <c r="B292" s="99"/>
      <c r="C292" s="100"/>
      <c r="D292" s="102"/>
      <c r="E292" s="100"/>
      <c r="F292" s="101"/>
      <c r="G292" s="100"/>
      <c r="H292" s="102"/>
      <c r="I292" s="102"/>
      <c r="J292" s="102"/>
      <c r="K292" s="101"/>
      <c r="L292" s="100"/>
      <c r="M292" s="101"/>
      <c r="N292" s="100"/>
    </row>
    <row r="293" spans="1:14" x14ac:dyDescent="0.3">
      <c r="A293" s="2"/>
      <c r="B293" s="99"/>
      <c r="C293" s="100"/>
      <c r="D293" s="102"/>
      <c r="E293" s="100"/>
      <c r="F293" s="101"/>
      <c r="G293" s="100"/>
      <c r="H293" s="102"/>
      <c r="I293" s="102"/>
      <c r="J293" s="102"/>
      <c r="K293" s="101"/>
      <c r="L293" s="100"/>
      <c r="M293" s="101"/>
      <c r="N293" s="100"/>
    </row>
    <row r="294" spans="1:14" x14ac:dyDescent="0.3">
      <c r="A294" s="2"/>
      <c r="B294" s="99"/>
      <c r="C294" s="100"/>
      <c r="D294" s="102"/>
      <c r="E294" s="100"/>
      <c r="F294" s="101"/>
      <c r="G294" s="100"/>
      <c r="H294" s="102"/>
      <c r="I294" s="102"/>
      <c r="J294" s="102"/>
      <c r="K294" s="101"/>
      <c r="L294" s="100"/>
      <c r="M294" s="101"/>
      <c r="N294" s="100"/>
    </row>
    <row r="295" spans="1:14" x14ac:dyDescent="0.3">
      <c r="A295" s="2"/>
      <c r="B295" s="99"/>
      <c r="C295" s="100"/>
      <c r="D295" s="102"/>
      <c r="E295" s="100"/>
      <c r="F295" s="101"/>
      <c r="G295" s="100"/>
      <c r="H295" s="102"/>
      <c r="I295" s="102"/>
      <c r="J295" s="102"/>
      <c r="K295" s="101"/>
      <c r="L295" s="100"/>
      <c r="M295" s="101"/>
      <c r="N295" s="100"/>
    </row>
    <row r="296" spans="1:14" x14ac:dyDescent="0.3">
      <c r="A296" s="2"/>
      <c r="B296" s="99"/>
      <c r="C296" s="100"/>
      <c r="D296" s="102"/>
      <c r="E296" s="100"/>
      <c r="F296" s="101"/>
      <c r="G296" s="100"/>
      <c r="H296" s="102"/>
      <c r="I296" s="102"/>
      <c r="J296" s="102"/>
      <c r="K296" s="101"/>
      <c r="L296" s="100"/>
      <c r="M296" s="101"/>
      <c r="N296" s="100"/>
    </row>
    <row r="297" spans="1:14" x14ac:dyDescent="0.3">
      <c r="A297" s="2"/>
      <c r="B297" s="99"/>
      <c r="C297" s="100"/>
      <c r="D297" s="102"/>
      <c r="E297" s="100"/>
      <c r="F297" s="101"/>
      <c r="G297" s="100"/>
      <c r="H297" s="102"/>
      <c r="I297" s="102"/>
      <c r="J297" s="102"/>
      <c r="K297" s="101"/>
      <c r="L297" s="100"/>
      <c r="M297" s="101"/>
      <c r="N297" s="100"/>
    </row>
    <row r="298" spans="1:14" x14ac:dyDescent="0.3">
      <c r="A298" s="2"/>
      <c r="B298" s="99"/>
      <c r="C298" s="100"/>
      <c r="D298" s="102"/>
      <c r="E298" s="100"/>
      <c r="F298" s="101"/>
      <c r="G298" s="100"/>
      <c r="H298" s="102"/>
      <c r="I298" s="102"/>
      <c r="J298" s="102"/>
      <c r="K298" s="101"/>
      <c r="L298" s="100"/>
      <c r="M298" s="101"/>
      <c r="N298" s="100"/>
    </row>
    <row r="299" spans="1:14" x14ac:dyDescent="0.3">
      <c r="A299" s="2"/>
      <c r="B299" s="99"/>
      <c r="C299" s="100"/>
      <c r="D299" s="102"/>
      <c r="E299" s="100"/>
      <c r="F299" s="101"/>
      <c r="G299" s="100"/>
      <c r="H299" s="102"/>
      <c r="I299" s="102"/>
      <c r="J299" s="102"/>
      <c r="K299" s="101"/>
      <c r="L299" s="100"/>
      <c r="M299" s="101"/>
      <c r="N299" s="100"/>
    </row>
    <row r="300" spans="1:14" x14ac:dyDescent="0.3">
      <c r="A300" s="2"/>
      <c r="B300" s="99"/>
      <c r="C300" s="100"/>
      <c r="D300" s="102"/>
      <c r="E300" s="100"/>
      <c r="F300" s="101"/>
      <c r="G300" s="100"/>
      <c r="H300" s="102"/>
      <c r="I300" s="102"/>
      <c r="J300" s="102"/>
      <c r="K300" s="101"/>
      <c r="L300" s="100"/>
      <c r="M300" s="101"/>
      <c r="N300" s="100"/>
    </row>
    <row r="301" spans="1:14" x14ac:dyDescent="0.3">
      <c r="A301" s="2"/>
      <c r="B301" s="99"/>
      <c r="C301" s="100"/>
      <c r="D301" s="102"/>
      <c r="E301" s="100"/>
      <c r="F301" s="101"/>
      <c r="G301" s="100"/>
      <c r="H301" s="102"/>
      <c r="I301" s="102"/>
      <c r="J301" s="102"/>
      <c r="K301" s="101"/>
      <c r="L301" s="100"/>
      <c r="M301" s="101"/>
      <c r="N301" s="100"/>
    </row>
    <row r="302" spans="1:14" x14ac:dyDescent="0.3">
      <c r="A302" s="2"/>
      <c r="B302" s="99"/>
      <c r="C302" s="100"/>
      <c r="D302" s="102"/>
      <c r="E302" s="100"/>
      <c r="F302" s="101"/>
      <c r="G302" s="100"/>
      <c r="H302" s="102"/>
      <c r="I302" s="102"/>
      <c r="J302" s="102"/>
      <c r="K302" s="101"/>
      <c r="L302" s="100"/>
      <c r="M302" s="101"/>
      <c r="N302" s="100"/>
    </row>
    <row r="303" spans="1:14" x14ac:dyDescent="0.3">
      <c r="A303" s="2"/>
      <c r="B303" s="99"/>
      <c r="C303" s="100"/>
      <c r="D303" s="102"/>
      <c r="E303" s="100"/>
      <c r="F303" s="101"/>
      <c r="G303" s="100"/>
      <c r="H303" s="102"/>
      <c r="I303" s="102"/>
      <c r="J303" s="102"/>
      <c r="K303" s="101"/>
      <c r="L303" s="100"/>
      <c r="M303" s="101"/>
      <c r="N303" s="100"/>
    </row>
    <row r="304" spans="1:14" x14ac:dyDescent="0.3">
      <c r="A304" s="2"/>
      <c r="B304" s="99"/>
      <c r="C304" s="100"/>
      <c r="D304" s="102"/>
      <c r="E304" s="100"/>
      <c r="F304" s="101"/>
      <c r="G304" s="100"/>
      <c r="H304" s="102"/>
      <c r="I304" s="102"/>
      <c r="J304" s="102"/>
      <c r="K304" s="101"/>
      <c r="L304" s="100"/>
      <c r="M304" s="101"/>
      <c r="N304" s="100"/>
    </row>
    <row r="305" spans="1:14" x14ac:dyDescent="0.3">
      <c r="A305" s="2"/>
      <c r="B305" s="99"/>
      <c r="C305" s="100"/>
      <c r="D305" s="102"/>
      <c r="E305" s="100"/>
      <c r="F305" s="101"/>
      <c r="G305" s="100"/>
      <c r="H305" s="102"/>
      <c r="I305" s="102"/>
      <c r="J305" s="102"/>
      <c r="K305" s="101"/>
      <c r="L305" s="100"/>
      <c r="M305" s="101"/>
      <c r="N305" s="100"/>
    </row>
    <row r="306" spans="1:14" x14ac:dyDescent="0.3">
      <c r="A306" s="2"/>
      <c r="B306" s="99"/>
      <c r="C306" s="100"/>
      <c r="D306" s="102"/>
      <c r="E306" s="100"/>
      <c r="F306" s="101"/>
      <c r="G306" s="100"/>
      <c r="H306" s="102"/>
      <c r="I306" s="102"/>
      <c r="J306" s="102"/>
      <c r="K306" s="101"/>
      <c r="L306" s="100"/>
      <c r="M306" s="101"/>
      <c r="N306" s="100"/>
    </row>
    <row r="307" spans="1:14" x14ac:dyDescent="0.3">
      <c r="A307" s="2"/>
      <c r="B307" s="99"/>
      <c r="C307" s="100"/>
      <c r="D307" s="102"/>
      <c r="E307" s="100"/>
      <c r="F307" s="101"/>
      <c r="G307" s="100"/>
      <c r="H307" s="102"/>
      <c r="I307" s="102"/>
      <c r="J307" s="102"/>
      <c r="K307" s="101"/>
      <c r="L307" s="100"/>
      <c r="M307" s="101"/>
      <c r="N307" s="100"/>
    </row>
    <row r="308" spans="1:14" x14ac:dyDescent="0.3">
      <c r="A308" s="2"/>
      <c r="B308" s="99"/>
      <c r="C308" s="100"/>
      <c r="D308" s="102"/>
      <c r="E308" s="100"/>
      <c r="F308" s="101"/>
      <c r="G308" s="100"/>
      <c r="H308" s="102"/>
      <c r="I308" s="102"/>
      <c r="J308" s="102"/>
      <c r="K308" s="101"/>
      <c r="L308" s="100"/>
      <c r="M308" s="101"/>
      <c r="N308" s="100"/>
    </row>
    <row r="309" spans="1:14" x14ac:dyDescent="0.3">
      <c r="A309" s="2"/>
      <c r="B309" s="99"/>
      <c r="C309" s="100"/>
      <c r="D309" s="102"/>
      <c r="E309" s="100"/>
      <c r="F309" s="101"/>
      <c r="G309" s="100"/>
      <c r="H309" s="102"/>
      <c r="I309" s="102"/>
      <c r="J309" s="102"/>
      <c r="K309" s="101"/>
      <c r="L309" s="100"/>
      <c r="M309" s="101"/>
      <c r="N309" s="100"/>
    </row>
    <row r="310" spans="1:14" x14ac:dyDescent="0.3">
      <c r="A310" s="2"/>
      <c r="B310" s="99"/>
      <c r="C310" s="100"/>
      <c r="D310" s="102"/>
      <c r="E310" s="100"/>
      <c r="F310" s="101"/>
      <c r="G310" s="100"/>
      <c r="H310" s="102"/>
      <c r="I310" s="102"/>
      <c r="J310" s="102"/>
      <c r="K310" s="101"/>
      <c r="L310" s="100"/>
      <c r="M310" s="101"/>
      <c r="N310" s="100"/>
    </row>
    <row r="311" spans="1:14" x14ac:dyDescent="0.3">
      <c r="A311" s="2"/>
      <c r="B311" s="99"/>
      <c r="C311" s="100"/>
      <c r="D311" s="102"/>
      <c r="E311" s="100"/>
      <c r="F311" s="101"/>
      <c r="G311" s="100"/>
      <c r="H311" s="102"/>
      <c r="I311" s="102"/>
      <c r="J311" s="102"/>
      <c r="K311" s="101"/>
      <c r="L311" s="100"/>
      <c r="M311" s="101"/>
      <c r="N311" s="100"/>
    </row>
    <row r="312" spans="1:14" x14ac:dyDescent="0.3">
      <c r="A312" s="2"/>
      <c r="B312" s="99"/>
      <c r="C312" s="100"/>
      <c r="D312" s="102"/>
      <c r="E312" s="100"/>
      <c r="F312" s="101"/>
      <c r="G312" s="100"/>
      <c r="H312" s="102"/>
      <c r="I312" s="102"/>
      <c r="J312" s="102"/>
      <c r="K312" s="101"/>
      <c r="L312" s="100"/>
      <c r="M312" s="101"/>
      <c r="N312" s="100"/>
    </row>
    <row r="313" spans="1:14" x14ac:dyDescent="0.3">
      <c r="A313" s="2"/>
      <c r="B313" s="99"/>
      <c r="C313" s="100"/>
      <c r="D313" s="102"/>
      <c r="E313" s="100"/>
      <c r="F313" s="101"/>
      <c r="G313" s="100"/>
      <c r="H313" s="102"/>
      <c r="I313" s="102"/>
      <c r="J313" s="102"/>
      <c r="K313" s="101"/>
      <c r="L313" s="100"/>
      <c r="M313" s="101"/>
      <c r="N313" s="100"/>
    </row>
    <row r="314" spans="1:14" x14ac:dyDescent="0.3">
      <c r="A314" s="2"/>
      <c r="B314" s="99"/>
      <c r="C314" s="100"/>
      <c r="D314" s="102"/>
      <c r="E314" s="100"/>
      <c r="F314" s="101"/>
      <c r="G314" s="100"/>
      <c r="H314" s="102"/>
      <c r="I314" s="102"/>
      <c r="J314" s="102"/>
      <c r="K314" s="101"/>
      <c r="L314" s="100"/>
      <c r="M314" s="101"/>
      <c r="N314" s="100"/>
    </row>
    <row r="315" spans="1:14" x14ac:dyDescent="0.3">
      <c r="A315" s="2"/>
      <c r="B315" s="99"/>
      <c r="C315" s="100"/>
      <c r="D315" s="102"/>
      <c r="E315" s="100"/>
      <c r="F315" s="101"/>
      <c r="G315" s="100"/>
      <c r="H315" s="102"/>
      <c r="I315" s="102"/>
      <c r="J315" s="102"/>
      <c r="K315" s="101"/>
      <c r="L315" s="100"/>
      <c r="M315" s="101"/>
      <c r="N315" s="100"/>
    </row>
    <row r="316" spans="1:14" x14ac:dyDescent="0.3">
      <c r="A316" s="2"/>
      <c r="B316" s="99"/>
      <c r="C316" s="100"/>
      <c r="D316" s="102"/>
      <c r="E316" s="100"/>
      <c r="F316" s="101"/>
      <c r="G316" s="100"/>
      <c r="H316" s="102"/>
      <c r="I316" s="102"/>
      <c r="J316" s="102"/>
      <c r="K316" s="101"/>
      <c r="L316" s="100"/>
      <c r="M316" s="101"/>
      <c r="N316" s="100"/>
    </row>
    <row r="317" spans="1:14" x14ac:dyDescent="0.3">
      <c r="A317" s="2"/>
      <c r="B317" s="99"/>
      <c r="C317" s="100"/>
      <c r="D317" s="102"/>
      <c r="E317" s="100"/>
      <c r="F317" s="101"/>
      <c r="G317" s="100"/>
      <c r="H317" s="102"/>
      <c r="I317" s="102"/>
      <c r="J317" s="102"/>
      <c r="K317" s="101"/>
      <c r="L317" s="100"/>
      <c r="M317" s="101"/>
      <c r="N317" s="100"/>
    </row>
    <row r="318" spans="1:14" x14ac:dyDescent="0.3">
      <c r="A318" s="2"/>
      <c r="B318" s="99"/>
      <c r="C318" s="100"/>
      <c r="D318" s="102"/>
      <c r="E318" s="100"/>
      <c r="F318" s="101"/>
      <c r="G318" s="100"/>
      <c r="H318" s="102"/>
      <c r="I318" s="102"/>
      <c r="J318" s="102"/>
      <c r="K318" s="101"/>
      <c r="L318" s="100"/>
      <c r="M318" s="101"/>
      <c r="N318" s="100"/>
    </row>
    <row r="319" spans="1:14" x14ac:dyDescent="0.3">
      <c r="A319" s="2"/>
      <c r="B319" s="99"/>
      <c r="C319" s="100"/>
      <c r="D319" s="102"/>
      <c r="E319" s="100"/>
      <c r="F319" s="101"/>
      <c r="G319" s="100"/>
      <c r="H319" s="102"/>
      <c r="I319" s="102"/>
      <c r="J319" s="102"/>
      <c r="K319" s="101"/>
      <c r="L319" s="100"/>
      <c r="M319" s="101"/>
      <c r="N319" s="100"/>
    </row>
    <row r="320" spans="1:14" x14ac:dyDescent="0.3">
      <c r="A320" s="2"/>
      <c r="B320" s="99"/>
      <c r="C320" s="100"/>
      <c r="D320" s="102"/>
      <c r="E320" s="100"/>
      <c r="F320" s="101"/>
      <c r="G320" s="100"/>
      <c r="H320" s="102"/>
      <c r="I320" s="102"/>
      <c r="J320" s="102"/>
      <c r="K320" s="101"/>
      <c r="L320" s="100"/>
      <c r="M320" s="101"/>
      <c r="N320" s="100"/>
    </row>
    <row r="321" spans="1:14" x14ac:dyDescent="0.3">
      <c r="A321" s="2"/>
      <c r="B321" s="99"/>
      <c r="C321" s="100"/>
      <c r="D321" s="102"/>
      <c r="E321" s="100"/>
      <c r="F321" s="101"/>
      <c r="G321" s="100"/>
      <c r="H321" s="102"/>
      <c r="I321" s="102"/>
      <c r="J321" s="102"/>
      <c r="K321" s="101"/>
      <c r="L321" s="100"/>
      <c r="M321" s="101"/>
      <c r="N321" s="100"/>
    </row>
    <row r="322" spans="1:14" x14ac:dyDescent="0.3">
      <c r="A322" s="2"/>
      <c r="B322" s="99"/>
      <c r="C322" s="100"/>
      <c r="D322" s="102"/>
      <c r="E322" s="100"/>
      <c r="F322" s="101"/>
      <c r="G322" s="100"/>
      <c r="H322" s="102"/>
      <c r="I322" s="102"/>
      <c r="J322" s="102"/>
      <c r="K322" s="101"/>
      <c r="L322" s="100"/>
      <c r="M322" s="101"/>
      <c r="N322" s="100"/>
    </row>
    <row r="323" spans="1:14" x14ac:dyDescent="0.3">
      <c r="A323" s="2"/>
      <c r="B323" s="99"/>
      <c r="C323" s="100"/>
      <c r="D323" s="102"/>
      <c r="E323" s="100"/>
      <c r="F323" s="101"/>
      <c r="G323" s="100"/>
      <c r="H323" s="102"/>
      <c r="I323" s="102"/>
      <c r="J323" s="102"/>
      <c r="K323" s="101"/>
      <c r="L323" s="100"/>
      <c r="M323" s="101"/>
      <c r="N323" s="100"/>
    </row>
    <row r="324" spans="1:14" x14ac:dyDescent="0.3">
      <c r="A324" s="2"/>
      <c r="B324" s="99"/>
      <c r="C324" s="100"/>
      <c r="D324" s="102"/>
      <c r="E324" s="100"/>
      <c r="F324" s="101"/>
      <c r="G324" s="100"/>
      <c r="H324" s="102"/>
      <c r="I324" s="102"/>
      <c r="J324" s="102"/>
      <c r="K324" s="101"/>
      <c r="L324" s="100"/>
      <c r="M324" s="101"/>
      <c r="N324" s="100"/>
    </row>
    <row r="325" spans="1:14" x14ac:dyDescent="0.3">
      <c r="A325" s="2"/>
      <c r="B325" s="99"/>
      <c r="C325" s="100"/>
      <c r="D325" s="102"/>
      <c r="E325" s="100"/>
      <c r="F325" s="101"/>
      <c r="G325" s="100"/>
      <c r="H325" s="102"/>
      <c r="I325" s="102"/>
      <c r="J325" s="102"/>
      <c r="K325" s="101"/>
      <c r="L325" s="100"/>
      <c r="M325" s="101"/>
      <c r="N325" s="100"/>
    </row>
    <row r="326" spans="1:14" x14ac:dyDescent="0.3">
      <c r="A326" s="2"/>
      <c r="B326" s="99"/>
      <c r="C326" s="100"/>
      <c r="D326" s="102"/>
      <c r="E326" s="100"/>
      <c r="F326" s="101"/>
      <c r="G326" s="100"/>
      <c r="H326" s="102"/>
      <c r="I326" s="102"/>
      <c r="J326" s="102"/>
      <c r="K326" s="101"/>
      <c r="L326" s="100"/>
      <c r="M326" s="101"/>
      <c r="N326" s="100"/>
    </row>
    <row r="327" spans="1:14" x14ac:dyDescent="0.3">
      <c r="A327" s="2"/>
      <c r="B327" s="99"/>
      <c r="C327" s="100"/>
      <c r="D327" s="102"/>
      <c r="E327" s="100"/>
      <c r="F327" s="101"/>
      <c r="G327" s="100"/>
      <c r="H327" s="102"/>
      <c r="I327" s="102"/>
      <c r="J327" s="102"/>
      <c r="K327" s="101"/>
      <c r="L327" s="100"/>
      <c r="M327" s="101"/>
      <c r="N327" s="100"/>
    </row>
    <row r="328" spans="1:14" x14ac:dyDescent="0.3">
      <c r="A328" s="2"/>
      <c r="B328" s="99"/>
      <c r="C328" s="100"/>
      <c r="D328" s="102"/>
      <c r="E328" s="100"/>
      <c r="F328" s="101"/>
      <c r="G328" s="100"/>
      <c r="H328" s="102"/>
      <c r="I328" s="102"/>
      <c r="J328" s="102"/>
      <c r="K328" s="101"/>
      <c r="L328" s="100"/>
      <c r="M328" s="101"/>
      <c r="N328" s="100"/>
    </row>
    <row r="329" spans="1:14" x14ac:dyDescent="0.3">
      <c r="A329" s="2"/>
      <c r="B329" s="99"/>
      <c r="C329" s="100"/>
      <c r="D329" s="102"/>
      <c r="E329" s="100"/>
      <c r="F329" s="101"/>
      <c r="G329" s="100"/>
      <c r="H329" s="102"/>
      <c r="I329" s="102"/>
      <c r="J329" s="102"/>
      <c r="K329" s="101"/>
      <c r="L329" s="100"/>
      <c r="M329" s="101"/>
      <c r="N329" s="100"/>
    </row>
    <row r="330" spans="1:14" x14ac:dyDescent="0.3">
      <c r="A330" s="2"/>
      <c r="B330" s="99"/>
      <c r="C330" s="100"/>
      <c r="D330" s="102"/>
      <c r="E330" s="100"/>
      <c r="F330" s="101"/>
      <c r="G330" s="100"/>
      <c r="H330" s="102"/>
      <c r="I330" s="102"/>
      <c r="J330" s="102"/>
      <c r="K330" s="101"/>
      <c r="L330" s="100"/>
      <c r="M330" s="101"/>
      <c r="N330" s="100"/>
    </row>
    <row r="331" spans="1:14" x14ac:dyDescent="0.3">
      <c r="A331" s="2"/>
      <c r="B331" s="99"/>
      <c r="C331" s="100"/>
      <c r="D331" s="102"/>
      <c r="E331" s="100"/>
      <c r="F331" s="101"/>
      <c r="G331" s="100"/>
      <c r="H331" s="102"/>
      <c r="I331" s="102"/>
      <c r="J331" s="102"/>
      <c r="K331" s="101"/>
      <c r="L331" s="100"/>
      <c r="M331" s="101"/>
      <c r="N331" s="100"/>
    </row>
    <row r="332" spans="1:14" x14ac:dyDescent="0.3">
      <c r="A332" s="2"/>
      <c r="B332" s="99"/>
      <c r="C332" s="100"/>
      <c r="D332" s="102"/>
      <c r="E332" s="100"/>
      <c r="F332" s="101"/>
      <c r="G332" s="100"/>
      <c r="H332" s="102"/>
      <c r="I332" s="102"/>
      <c r="J332" s="102"/>
      <c r="K332" s="101"/>
      <c r="L332" s="100"/>
      <c r="M332" s="101"/>
      <c r="N332" s="100"/>
    </row>
    <row r="333" spans="1:14" x14ac:dyDescent="0.3">
      <c r="A333" s="2"/>
      <c r="B333" s="99"/>
      <c r="C333" s="100"/>
      <c r="D333" s="102"/>
      <c r="E333" s="100"/>
      <c r="F333" s="101"/>
      <c r="G333" s="100"/>
      <c r="H333" s="102"/>
      <c r="I333" s="102"/>
      <c r="J333" s="102"/>
      <c r="K333" s="101"/>
      <c r="L333" s="100"/>
      <c r="M333" s="101"/>
      <c r="N333" s="100"/>
    </row>
    <row r="334" spans="1:14" x14ac:dyDescent="0.3">
      <c r="A334" s="2"/>
      <c r="B334" s="99"/>
      <c r="C334" s="100"/>
      <c r="D334" s="102"/>
      <c r="E334" s="100"/>
      <c r="F334" s="101"/>
      <c r="G334" s="100"/>
      <c r="H334" s="102"/>
      <c r="I334" s="102"/>
      <c r="J334" s="102"/>
      <c r="K334" s="101"/>
      <c r="L334" s="100"/>
      <c r="M334" s="101"/>
      <c r="N334" s="100"/>
    </row>
    <row r="335" spans="1:14" x14ac:dyDescent="0.3">
      <c r="A335" s="2"/>
      <c r="B335" s="99"/>
      <c r="C335" s="100"/>
      <c r="D335" s="102"/>
      <c r="E335" s="100"/>
      <c r="F335" s="101"/>
      <c r="G335" s="100"/>
      <c r="H335" s="102"/>
      <c r="I335" s="102"/>
      <c r="J335" s="102"/>
      <c r="K335" s="101"/>
      <c r="L335" s="100"/>
      <c r="M335" s="101"/>
      <c r="N335" s="100"/>
    </row>
    <row r="336" spans="1:14" x14ac:dyDescent="0.3">
      <c r="A336" s="2"/>
      <c r="B336" s="99"/>
      <c r="C336" s="100"/>
      <c r="D336" s="102"/>
      <c r="E336" s="100"/>
      <c r="F336" s="101"/>
      <c r="G336" s="100"/>
      <c r="H336" s="102"/>
      <c r="I336" s="102"/>
      <c r="J336" s="102"/>
      <c r="K336" s="101"/>
      <c r="L336" s="100"/>
      <c r="M336" s="101"/>
      <c r="N336" s="100"/>
    </row>
    <row r="337" spans="1:14" x14ac:dyDescent="0.3">
      <c r="A337" s="2"/>
      <c r="B337" s="99"/>
      <c r="C337" s="100"/>
      <c r="D337" s="102"/>
      <c r="E337" s="100"/>
      <c r="F337" s="101"/>
      <c r="G337" s="100"/>
      <c r="H337" s="102"/>
      <c r="I337" s="102"/>
      <c r="J337" s="102"/>
      <c r="K337" s="101"/>
      <c r="L337" s="100"/>
      <c r="M337" s="101"/>
      <c r="N337" s="100"/>
    </row>
    <row r="338" spans="1:14" x14ac:dyDescent="0.3">
      <c r="A338" s="2"/>
      <c r="B338" s="99"/>
      <c r="C338" s="100"/>
      <c r="D338" s="102"/>
      <c r="E338" s="100"/>
      <c r="F338" s="101"/>
      <c r="G338" s="100"/>
      <c r="H338" s="102"/>
      <c r="I338" s="102"/>
      <c r="J338" s="102"/>
      <c r="K338" s="101"/>
      <c r="L338" s="100"/>
      <c r="M338" s="101"/>
      <c r="N338" s="100"/>
    </row>
    <row r="339" spans="1:14" x14ac:dyDescent="0.3">
      <c r="A339" s="2"/>
      <c r="B339" s="99"/>
      <c r="C339" s="100"/>
      <c r="D339" s="102"/>
      <c r="E339" s="100"/>
      <c r="F339" s="101"/>
      <c r="G339" s="100"/>
      <c r="H339" s="102"/>
      <c r="I339" s="102"/>
      <c r="J339" s="102"/>
      <c r="K339" s="101"/>
      <c r="L339" s="100"/>
      <c r="M339" s="101"/>
      <c r="N339" s="100"/>
    </row>
    <row r="340" spans="1:14" x14ac:dyDescent="0.3">
      <c r="A340" s="2"/>
      <c r="B340" s="99"/>
      <c r="C340" s="100"/>
      <c r="D340" s="102"/>
      <c r="E340" s="100"/>
      <c r="F340" s="101"/>
      <c r="G340" s="100"/>
      <c r="H340" s="102"/>
      <c r="I340" s="102"/>
      <c r="J340" s="102"/>
      <c r="K340" s="101"/>
      <c r="L340" s="100"/>
      <c r="M340" s="101"/>
      <c r="N340" s="100"/>
    </row>
    <row r="341" spans="1:14" x14ac:dyDescent="0.3">
      <c r="A341" s="2"/>
      <c r="B341" s="99"/>
      <c r="C341" s="100"/>
      <c r="D341" s="102"/>
      <c r="E341" s="100"/>
      <c r="F341" s="101"/>
      <c r="G341" s="100"/>
      <c r="H341" s="102"/>
      <c r="I341" s="102"/>
      <c r="J341" s="102"/>
      <c r="K341" s="101"/>
      <c r="L341" s="100"/>
      <c r="M341" s="101"/>
      <c r="N341" s="100"/>
    </row>
    <row r="342" spans="1:14" x14ac:dyDescent="0.3">
      <c r="A342" s="2"/>
      <c r="B342" s="99"/>
      <c r="C342" s="100"/>
      <c r="D342" s="102"/>
      <c r="E342" s="100"/>
      <c r="F342" s="101"/>
      <c r="G342" s="100"/>
      <c r="H342" s="102"/>
      <c r="I342" s="102"/>
      <c r="J342" s="102"/>
      <c r="K342" s="101"/>
      <c r="L342" s="100"/>
      <c r="M342" s="101"/>
      <c r="N342" s="100"/>
    </row>
    <row r="343" spans="1:14" x14ac:dyDescent="0.3">
      <c r="A343" s="2"/>
      <c r="B343" s="99"/>
      <c r="C343" s="100"/>
      <c r="D343" s="102"/>
      <c r="E343" s="100"/>
      <c r="F343" s="101"/>
      <c r="G343" s="100"/>
      <c r="H343" s="102"/>
      <c r="I343" s="102"/>
      <c r="J343" s="102"/>
      <c r="K343" s="101"/>
      <c r="L343" s="100"/>
      <c r="M343" s="101"/>
      <c r="N343" s="100"/>
    </row>
    <row r="344" spans="1:14" x14ac:dyDescent="0.3">
      <c r="A344" s="2"/>
      <c r="B344" s="99"/>
      <c r="C344" s="100"/>
      <c r="D344" s="102"/>
      <c r="E344" s="100"/>
      <c r="F344" s="101"/>
      <c r="G344" s="100"/>
      <c r="H344" s="102"/>
      <c r="I344" s="102"/>
      <c r="J344" s="102"/>
      <c r="K344" s="101"/>
      <c r="L344" s="100"/>
      <c r="M344" s="101"/>
      <c r="N344" s="100"/>
    </row>
    <row r="345" spans="1:14" x14ac:dyDescent="0.3">
      <c r="A345" s="2"/>
      <c r="B345" s="99"/>
      <c r="C345" s="100"/>
      <c r="D345" s="102"/>
      <c r="E345" s="100"/>
      <c r="F345" s="101"/>
      <c r="G345" s="100"/>
      <c r="H345" s="102"/>
      <c r="I345" s="102"/>
      <c r="J345" s="102"/>
      <c r="K345" s="101"/>
      <c r="L345" s="100"/>
      <c r="M345" s="101"/>
      <c r="N345" s="100"/>
    </row>
    <row r="346" spans="1:14" x14ac:dyDescent="0.3">
      <c r="A346" s="2"/>
      <c r="B346" s="99"/>
      <c r="C346" s="100"/>
      <c r="D346" s="102"/>
      <c r="E346" s="100"/>
      <c r="F346" s="101"/>
      <c r="G346" s="100"/>
      <c r="H346" s="102"/>
      <c r="I346" s="102"/>
      <c r="J346" s="102"/>
      <c r="K346" s="101"/>
      <c r="L346" s="100"/>
      <c r="M346" s="101"/>
      <c r="N346" s="100"/>
    </row>
    <row r="347" spans="1:14" x14ac:dyDescent="0.3">
      <c r="A347" s="2"/>
      <c r="B347" s="99"/>
      <c r="C347" s="100"/>
      <c r="D347" s="102"/>
      <c r="E347" s="100"/>
      <c r="F347" s="101"/>
      <c r="G347" s="100"/>
      <c r="H347" s="102"/>
      <c r="I347" s="102"/>
      <c r="J347" s="102"/>
      <c r="K347" s="101"/>
      <c r="L347" s="100"/>
      <c r="M347" s="101"/>
      <c r="N347" s="100"/>
    </row>
    <row r="348" spans="1:14" x14ac:dyDescent="0.3">
      <c r="A348" s="2"/>
      <c r="B348" s="99"/>
      <c r="C348" s="100"/>
      <c r="D348" s="102"/>
      <c r="E348" s="100"/>
      <c r="F348" s="101"/>
      <c r="G348" s="100"/>
      <c r="H348" s="102"/>
      <c r="I348" s="102"/>
      <c r="J348" s="102"/>
      <c r="K348" s="101"/>
      <c r="L348" s="100"/>
      <c r="M348" s="101"/>
      <c r="N348" s="100"/>
    </row>
    <row r="349" spans="1:14" x14ac:dyDescent="0.3">
      <c r="A349" s="2"/>
      <c r="B349" s="99"/>
      <c r="C349" s="100"/>
      <c r="D349" s="102"/>
      <c r="E349" s="100"/>
      <c r="F349" s="101"/>
      <c r="G349" s="100"/>
      <c r="H349" s="102"/>
      <c r="I349" s="102"/>
      <c r="J349" s="102"/>
      <c r="K349" s="101"/>
      <c r="L349" s="100"/>
      <c r="M349" s="101"/>
      <c r="N349" s="100"/>
    </row>
    <row r="350" spans="1:14" x14ac:dyDescent="0.3">
      <c r="A350" s="2"/>
      <c r="B350" s="99"/>
      <c r="C350" s="100"/>
      <c r="D350" s="102"/>
      <c r="E350" s="100"/>
      <c r="F350" s="101"/>
      <c r="G350" s="100"/>
      <c r="H350" s="102"/>
      <c r="I350" s="102"/>
      <c r="J350" s="102"/>
      <c r="K350" s="101"/>
      <c r="L350" s="100"/>
      <c r="M350" s="101"/>
      <c r="N350" s="100"/>
    </row>
    <row r="351" spans="1:14" x14ac:dyDescent="0.3">
      <c r="A351" s="2"/>
      <c r="B351" s="99"/>
      <c r="C351" s="100"/>
      <c r="D351" s="102"/>
      <c r="E351" s="100"/>
      <c r="F351" s="101"/>
      <c r="G351" s="100"/>
      <c r="H351" s="102"/>
      <c r="I351" s="102"/>
      <c r="J351" s="102"/>
      <c r="K351" s="101"/>
      <c r="L351" s="100"/>
      <c r="M351" s="101"/>
      <c r="N351" s="100"/>
    </row>
    <row r="352" spans="1:14" x14ac:dyDescent="0.3">
      <c r="A352" s="2"/>
      <c r="B352" s="99"/>
      <c r="C352" s="100"/>
      <c r="D352" s="102"/>
      <c r="E352" s="100"/>
      <c r="F352" s="101"/>
      <c r="G352" s="100"/>
      <c r="H352" s="102"/>
      <c r="I352" s="102"/>
      <c r="J352" s="102"/>
      <c r="K352" s="101"/>
      <c r="L352" s="100"/>
      <c r="M352" s="101"/>
      <c r="N352" s="100"/>
    </row>
    <row r="353" spans="1:14" x14ac:dyDescent="0.3">
      <c r="A353" s="2"/>
      <c r="B353" s="99"/>
      <c r="C353" s="100"/>
      <c r="D353" s="102"/>
      <c r="E353" s="100"/>
      <c r="F353" s="101"/>
      <c r="G353" s="100"/>
      <c r="H353" s="102"/>
      <c r="I353" s="102"/>
      <c r="J353" s="102"/>
      <c r="K353" s="101"/>
      <c r="L353" s="100"/>
      <c r="M353" s="101"/>
      <c r="N353" s="100"/>
    </row>
    <row r="354" spans="1:14" x14ac:dyDescent="0.3">
      <c r="A354" s="2"/>
      <c r="B354" s="99"/>
      <c r="C354" s="100"/>
      <c r="D354" s="102"/>
      <c r="E354" s="100"/>
      <c r="F354" s="101"/>
      <c r="G354" s="100"/>
      <c r="H354" s="102"/>
      <c r="I354" s="102"/>
      <c r="J354" s="102"/>
      <c r="K354" s="101"/>
      <c r="L354" s="100"/>
      <c r="M354" s="101"/>
      <c r="N354" s="100"/>
    </row>
    <row r="355" spans="1:14" x14ac:dyDescent="0.3">
      <c r="A355" s="2"/>
      <c r="B355" s="99"/>
      <c r="C355" s="100"/>
      <c r="D355" s="102"/>
      <c r="E355" s="100"/>
      <c r="F355" s="101"/>
      <c r="G355" s="100"/>
      <c r="H355" s="102"/>
      <c r="I355" s="102"/>
      <c r="J355" s="102"/>
      <c r="K355" s="101"/>
      <c r="L355" s="100"/>
      <c r="M355" s="101"/>
      <c r="N355" s="100"/>
    </row>
    <row r="356" spans="1:14" x14ac:dyDescent="0.3">
      <c r="A356" s="2"/>
      <c r="B356" s="99"/>
      <c r="C356" s="100"/>
      <c r="D356" s="102"/>
      <c r="E356" s="100"/>
      <c r="F356" s="101"/>
      <c r="G356" s="100"/>
      <c r="H356" s="102"/>
      <c r="I356" s="102"/>
      <c r="J356" s="102"/>
      <c r="K356" s="101"/>
      <c r="L356" s="100"/>
      <c r="M356" s="101"/>
      <c r="N356" s="100"/>
    </row>
    <row r="357" spans="1:14" x14ac:dyDescent="0.3">
      <c r="A357" s="2"/>
      <c r="B357" s="99"/>
      <c r="C357" s="100"/>
      <c r="D357" s="102"/>
      <c r="E357" s="100"/>
      <c r="F357" s="101"/>
      <c r="G357" s="100"/>
      <c r="H357" s="102"/>
      <c r="I357" s="102"/>
      <c r="J357" s="102"/>
      <c r="K357" s="101"/>
      <c r="L357" s="100"/>
      <c r="M357" s="101"/>
      <c r="N357" s="100"/>
    </row>
    <row r="358" spans="1:14" x14ac:dyDescent="0.3">
      <c r="A358" s="2"/>
      <c r="B358" s="99"/>
      <c r="C358" s="100"/>
      <c r="D358" s="102"/>
      <c r="E358" s="100"/>
      <c r="F358" s="101"/>
      <c r="G358" s="100"/>
      <c r="H358" s="102"/>
      <c r="I358" s="102"/>
      <c r="J358" s="102"/>
      <c r="K358" s="101"/>
      <c r="L358" s="100"/>
      <c r="M358" s="101"/>
      <c r="N358" s="100"/>
    </row>
    <row r="359" spans="1:14" x14ac:dyDescent="0.3">
      <c r="A359" s="2"/>
      <c r="B359" s="99"/>
      <c r="C359" s="100"/>
      <c r="D359" s="102"/>
      <c r="E359" s="100"/>
      <c r="F359" s="101"/>
      <c r="G359" s="100"/>
      <c r="H359" s="102"/>
      <c r="I359" s="102"/>
      <c r="J359" s="102"/>
      <c r="K359" s="101"/>
      <c r="L359" s="100"/>
      <c r="M359" s="101"/>
      <c r="N359" s="100"/>
    </row>
    <row r="360" spans="1:14" x14ac:dyDescent="0.3">
      <c r="A360" s="2"/>
      <c r="B360" s="99"/>
      <c r="C360" s="100"/>
      <c r="D360" s="102"/>
      <c r="E360" s="100"/>
      <c r="F360" s="101"/>
      <c r="G360" s="100"/>
      <c r="H360" s="102"/>
      <c r="I360" s="102"/>
      <c r="J360" s="102"/>
      <c r="K360" s="101"/>
      <c r="L360" s="100"/>
      <c r="M360" s="101"/>
      <c r="N360" s="100"/>
    </row>
    <row r="361" spans="1:14" x14ac:dyDescent="0.3">
      <c r="A361" s="2"/>
      <c r="B361" s="99"/>
      <c r="C361" s="100"/>
      <c r="D361" s="102"/>
      <c r="E361" s="100"/>
      <c r="F361" s="101"/>
      <c r="G361" s="100"/>
      <c r="H361" s="102"/>
      <c r="I361" s="102"/>
      <c r="J361" s="102"/>
      <c r="K361" s="101"/>
      <c r="L361" s="100"/>
      <c r="M361" s="101"/>
      <c r="N361" s="100"/>
    </row>
    <row r="362" spans="1:14" x14ac:dyDescent="0.3">
      <c r="A362" s="2"/>
      <c r="B362" s="99"/>
      <c r="C362" s="100"/>
      <c r="D362" s="102"/>
      <c r="E362" s="100"/>
      <c r="F362" s="101"/>
      <c r="G362" s="100"/>
      <c r="H362" s="102"/>
      <c r="I362" s="102"/>
      <c r="J362" s="102"/>
      <c r="K362" s="101"/>
      <c r="L362" s="100"/>
      <c r="M362" s="101"/>
      <c r="N362" s="100"/>
    </row>
    <row r="363" spans="1:14" x14ac:dyDescent="0.3">
      <c r="A363" s="2"/>
      <c r="B363" s="99"/>
      <c r="C363" s="100"/>
      <c r="D363" s="102"/>
      <c r="E363" s="100"/>
      <c r="F363" s="101"/>
      <c r="G363" s="100"/>
      <c r="H363" s="102"/>
      <c r="I363" s="102"/>
      <c r="J363" s="102"/>
      <c r="K363" s="101"/>
      <c r="L363" s="100"/>
      <c r="M363" s="101"/>
      <c r="N363" s="100"/>
    </row>
    <row r="364" spans="1:14" x14ac:dyDescent="0.3">
      <c r="A364" s="2"/>
      <c r="B364" s="99"/>
      <c r="C364" s="100"/>
      <c r="D364" s="102"/>
      <c r="E364" s="100"/>
      <c r="F364" s="101"/>
      <c r="G364" s="100"/>
      <c r="H364" s="102"/>
      <c r="I364" s="102"/>
      <c r="J364" s="102"/>
      <c r="K364" s="101"/>
      <c r="L364" s="100"/>
      <c r="M364" s="101"/>
      <c r="N364" s="100"/>
    </row>
    <row r="365" spans="1:14" x14ac:dyDescent="0.3">
      <c r="A365" s="2"/>
      <c r="B365" s="99"/>
      <c r="C365" s="100"/>
      <c r="D365" s="102"/>
      <c r="E365" s="100"/>
      <c r="F365" s="101"/>
      <c r="G365" s="100"/>
      <c r="H365" s="102"/>
      <c r="I365" s="102"/>
      <c r="J365" s="102"/>
      <c r="K365" s="101"/>
      <c r="L365" s="100"/>
      <c r="M365" s="101"/>
      <c r="N365" s="100"/>
    </row>
    <row r="366" spans="1:14" x14ac:dyDescent="0.3">
      <c r="A366" s="2"/>
      <c r="B366" s="99"/>
      <c r="C366" s="100"/>
      <c r="D366" s="102"/>
      <c r="E366" s="100"/>
      <c r="F366" s="101"/>
      <c r="G366" s="100"/>
      <c r="H366" s="102"/>
      <c r="I366" s="102"/>
      <c r="J366" s="102"/>
      <c r="K366" s="101"/>
      <c r="L366" s="100"/>
      <c r="M366" s="101"/>
      <c r="N366" s="100"/>
    </row>
    <row r="367" spans="1:14" x14ac:dyDescent="0.3">
      <c r="A367" s="2"/>
      <c r="B367" s="99"/>
      <c r="C367" s="100"/>
      <c r="D367" s="102"/>
      <c r="E367" s="100"/>
      <c r="F367" s="101"/>
      <c r="G367" s="100"/>
      <c r="H367" s="102"/>
      <c r="I367" s="102"/>
      <c r="J367" s="102"/>
      <c r="K367" s="101"/>
      <c r="L367" s="100"/>
      <c r="M367" s="101"/>
      <c r="N367" s="100"/>
    </row>
    <row r="368" spans="1:14" x14ac:dyDescent="0.3">
      <c r="A368" s="2"/>
      <c r="B368" s="99"/>
      <c r="C368" s="100"/>
      <c r="D368" s="102"/>
      <c r="E368" s="100"/>
      <c r="F368" s="101"/>
      <c r="G368" s="100"/>
      <c r="H368" s="102"/>
      <c r="I368" s="102"/>
      <c r="J368" s="102"/>
      <c r="K368" s="101"/>
      <c r="L368" s="100"/>
      <c r="M368" s="101"/>
      <c r="N368" s="100"/>
    </row>
    <row r="369" spans="1:14" x14ac:dyDescent="0.3">
      <c r="A369" s="2"/>
      <c r="B369" s="99"/>
      <c r="C369" s="100"/>
      <c r="D369" s="102"/>
      <c r="E369" s="100"/>
      <c r="F369" s="101"/>
      <c r="G369" s="100"/>
      <c r="H369" s="102"/>
      <c r="I369" s="102"/>
      <c r="J369" s="102"/>
      <c r="K369" s="101"/>
      <c r="L369" s="100"/>
      <c r="M369" s="101"/>
      <c r="N369" s="100"/>
    </row>
    <row r="370" spans="1:14" x14ac:dyDescent="0.3">
      <c r="A370" s="2"/>
      <c r="B370" s="99"/>
      <c r="C370" s="100"/>
      <c r="D370" s="102"/>
      <c r="E370" s="100"/>
      <c r="F370" s="101"/>
      <c r="G370" s="100"/>
      <c r="H370" s="102"/>
      <c r="I370" s="102"/>
      <c r="J370" s="102"/>
      <c r="K370" s="101"/>
      <c r="L370" s="100"/>
      <c r="M370" s="101"/>
      <c r="N370" s="100"/>
    </row>
    <row r="371" spans="1:14" x14ac:dyDescent="0.3">
      <c r="A371" s="2"/>
      <c r="B371" s="99"/>
      <c r="C371" s="100"/>
      <c r="D371" s="102"/>
      <c r="E371" s="100"/>
      <c r="F371" s="101"/>
      <c r="G371" s="100"/>
      <c r="H371" s="102"/>
      <c r="I371" s="102"/>
      <c r="J371" s="102"/>
      <c r="K371" s="101"/>
      <c r="L371" s="100"/>
      <c r="M371" s="101"/>
      <c r="N371" s="100"/>
    </row>
    <row r="372" spans="1:14" x14ac:dyDescent="0.3">
      <c r="A372" s="2"/>
      <c r="B372" s="99"/>
      <c r="C372" s="100"/>
      <c r="D372" s="102"/>
      <c r="E372" s="100"/>
      <c r="F372" s="101"/>
      <c r="G372" s="100"/>
      <c r="H372" s="102"/>
      <c r="I372" s="102"/>
      <c r="J372" s="102"/>
      <c r="K372" s="101"/>
      <c r="L372" s="100"/>
      <c r="M372" s="101"/>
      <c r="N372" s="100"/>
    </row>
    <row r="373" spans="1:14" x14ac:dyDescent="0.3">
      <c r="A373" s="2"/>
      <c r="B373" s="99"/>
      <c r="C373" s="100"/>
      <c r="D373" s="102"/>
      <c r="E373" s="100"/>
      <c r="F373" s="101"/>
      <c r="G373" s="100"/>
      <c r="H373" s="102"/>
      <c r="I373" s="102"/>
      <c r="J373" s="102"/>
      <c r="K373" s="101"/>
      <c r="L373" s="100"/>
      <c r="M373" s="101"/>
      <c r="N373" s="100"/>
    </row>
    <row r="374" spans="1:14" x14ac:dyDescent="0.3">
      <c r="A374" s="2"/>
      <c r="B374" s="99"/>
      <c r="C374" s="100"/>
      <c r="D374" s="102"/>
      <c r="E374" s="100"/>
      <c r="F374" s="101"/>
      <c r="G374" s="100"/>
      <c r="H374" s="102"/>
      <c r="I374" s="102"/>
      <c r="J374" s="102"/>
      <c r="K374" s="101"/>
      <c r="L374" s="100"/>
      <c r="M374" s="101"/>
      <c r="N374" s="100"/>
    </row>
    <row r="375" spans="1:14" x14ac:dyDescent="0.3">
      <c r="A375" s="2"/>
      <c r="B375" s="99"/>
      <c r="C375" s="100"/>
      <c r="D375" s="102"/>
      <c r="E375" s="100"/>
      <c r="F375" s="101"/>
      <c r="G375" s="100"/>
      <c r="H375" s="102"/>
      <c r="I375" s="102"/>
      <c r="J375" s="102"/>
      <c r="K375" s="101"/>
      <c r="L375" s="100"/>
      <c r="M375" s="101"/>
      <c r="N375" s="100"/>
    </row>
    <row r="376" spans="1:14" x14ac:dyDescent="0.3">
      <c r="A376" s="2"/>
      <c r="B376" s="99"/>
      <c r="C376" s="100"/>
      <c r="D376" s="102"/>
      <c r="E376" s="100"/>
      <c r="F376" s="101"/>
      <c r="G376" s="100"/>
      <c r="H376" s="102"/>
      <c r="I376" s="102"/>
      <c r="J376" s="102"/>
      <c r="K376" s="101"/>
      <c r="L376" s="100"/>
      <c r="M376" s="101"/>
      <c r="N376" s="100"/>
    </row>
    <row r="377" spans="1:14" x14ac:dyDescent="0.3">
      <c r="A377" s="2"/>
      <c r="B377" s="99"/>
      <c r="C377" s="100"/>
      <c r="D377" s="102"/>
      <c r="E377" s="100"/>
      <c r="F377" s="101"/>
      <c r="G377" s="100"/>
      <c r="H377" s="102"/>
      <c r="I377" s="102"/>
      <c r="J377" s="102"/>
      <c r="K377" s="101"/>
      <c r="L377" s="100"/>
      <c r="M377" s="101"/>
      <c r="N377" s="100"/>
    </row>
    <row r="378" spans="1:14" x14ac:dyDescent="0.3">
      <c r="A378" s="2"/>
      <c r="B378" s="99"/>
      <c r="C378" s="100"/>
      <c r="D378" s="102"/>
      <c r="E378" s="100"/>
      <c r="F378" s="101"/>
      <c r="G378" s="100"/>
      <c r="H378" s="102"/>
      <c r="I378" s="102"/>
      <c r="J378" s="102"/>
      <c r="K378" s="101"/>
      <c r="L378" s="100"/>
      <c r="M378" s="101"/>
      <c r="N378" s="100"/>
    </row>
    <row r="379" spans="1:14" x14ac:dyDescent="0.3">
      <c r="A379" s="2"/>
      <c r="B379" s="99"/>
      <c r="C379" s="100"/>
      <c r="D379" s="102"/>
      <c r="E379" s="100"/>
      <c r="F379" s="101"/>
      <c r="G379" s="100"/>
      <c r="H379" s="102"/>
      <c r="I379" s="102"/>
      <c r="J379" s="102"/>
      <c r="K379" s="101"/>
      <c r="L379" s="100"/>
      <c r="M379" s="101"/>
      <c r="N379" s="100"/>
    </row>
    <row r="380" spans="1:14" x14ac:dyDescent="0.3">
      <c r="A380" s="2"/>
      <c r="B380" s="99"/>
      <c r="C380" s="100"/>
      <c r="D380" s="102"/>
      <c r="E380" s="100"/>
      <c r="F380" s="101"/>
      <c r="G380" s="100"/>
      <c r="H380" s="102"/>
      <c r="I380" s="102"/>
      <c r="J380" s="102"/>
      <c r="K380" s="101"/>
      <c r="L380" s="100"/>
      <c r="M380" s="101"/>
      <c r="N380" s="100"/>
    </row>
    <row r="381" spans="1:14" x14ac:dyDescent="0.3">
      <c r="A381" s="2"/>
      <c r="B381" s="99"/>
      <c r="C381" s="100"/>
      <c r="D381" s="102"/>
      <c r="E381" s="100"/>
      <c r="F381" s="101"/>
      <c r="G381" s="100"/>
      <c r="H381" s="102"/>
      <c r="I381" s="102"/>
      <c r="J381" s="102"/>
      <c r="K381" s="101"/>
      <c r="L381" s="100"/>
      <c r="M381" s="101"/>
      <c r="N381" s="100"/>
    </row>
    <row r="382" spans="1:14" x14ac:dyDescent="0.3">
      <c r="A382" s="2"/>
      <c r="B382" s="99"/>
      <c r="C382" s="100"/>
      <c r="D382" s="102"/>
      <c r="E382" s="100"/>
      <c r="F382" s="101"/>
      <c r="G382" s="100"/>
      <c r="H382" s="102"/>
      <c r="I382" s="102"/>
      <c r="J382" s="102"/>
      <c r="K382" s="101"/>
      <c r="L382" s="100"/>
      <c r="M382" s="101"/>
      <c r="N382" s="100"/>
    </row>
    <row r="383" spans="1:14" x14ac:dyDescent="0.3">
      <c r="A383" s="2"/>
      <c r="B383" s="99"/>
      <c r="C383" s="100"/>
      <c r="D383" s="102"/>
      <c r="E383" s="100"/>
      <c r="F383" s="101"/>
      <c r="G383" s="100"/>
      <c r="H383" s="102"/>
      <c r="I383" s="102"/>
      <c r="J383" s="102"/>
      <c r="K383" s="101"/>
      <c r="L383" s="100"/>
      <c r="M383" s="101"/>
      <c r="N383" s="100"/>
    </row>
    <row r="384" spans="1:14" x14ac:dyDescent="0.3">
      <c r="A384" s="2"/>
      <c r="B384" s="99"/>
      <c r="C384" s="100"/>
      <c r="D384" s="102"/>
      <c r="E384" s="100"/>
      <c r="F384" s="101"/>
      <c r="G384" s="100"/>
      <c r="H384" s="102"/>
      <c r="I384" s="102"/>
      <c r="J384" s="102"/>
      <c r="K384" s="101"/>
      <c r="L384" s="100"/>
      <c r="M384" s="101"/>
      <c r="N384" s="100"/>
    </row>
    <row r="385" spans="1:14" x14ac:dyDescent="0.3">
      <c r="A385" s="2"/>
      <c r="B385" s="99"/>
      <c r="C385" s="100"/>
      <c r="D385" s="102"/>
      <c r="E385" s="100"/>
      <c r="F385" s="101"/>
      <c r="G385" s="100"/>
      <c r="H385" s="102"/>
      <c r="I385" s="102"/>
      <c r="J385" s="102"/>
      <c r="K385" s="101"/>
      <c r="L385" s="100"/>
      <c r="M385" s="101"/>
      <c r="N385" s="100"/>
    </row>
    <row r="386" spans="1:14" x14ac:dyDescent="0.3">
      <c r="A386" s="2"/>
      <c r="B386" s="99"/>
      <c r="C386" s="100"/>
      <c r="D386" s="102"/>
      <c r="E386" s="100"/>
      <c r="F386" s="101"/>
      <c r="G386" s="100"/>
      <c r="H386" s="102"/>
      <c r="I386" s="102"/>
      <c r="J386" s="102"/>
      <c r="K386" s="101"/>
      <c r="L386" s="100"/>
      <c r="M386" s="101"/>
      <c r="N386" s="100"/>
    </row>
    <row r="387" spans="1:14" x14ac:dyDescent="0.3">
      <c r="A387" s="2"/>
      <c r="B387" s="99"/>
      <c r="C387" s="100"/>
      <c r="D387" s="102"/>
      <c r="E387" s="100"/>
      <c r="F387" s="101"/>
      <c r="G387" s="100"/>
      <c r="H387" s="102"/>
      <c r="I387" s="102"/>
      <c r="J387" s="102"/>
      <c r="K387" s="101"/>
      <c r="L387" s="100"/>
      <c r="M387" s="101"/>
      <c r="N387" s="100"/>
    </row>
    <row r="388" spans="1:14" x14ac:dyDescent="0.3">
      <c r="A388" s="2"/>
      <c r="B388" s="99"/>
      <c r="C388" s="100"/>
      <c r="D388" s="102"/>
      <c r="E388" s="100"/>
      <c r="F388" s="101"/>
      <c r="G388" s="100"/>
      <c r="H388" s="102"/>
      <c r="I388" s="102"/>
      <c r="J388" s="102"/>
      <c r="K388" s="101"/>
      <c r="L388" s="100"/>
      <c r="M388" s="101"/>
      <c r="N388" s="100"/>
    </row>
    <row r="389" spans="1:14" x14ac:dyDescent="0.3">
      <c r="A389" s="2"/>
      <c r="B389" s="99"/>
      <c r="C389" s="100"/>
      <c r="D389" s="102"/>
      <c r="E389" s="100"/>
      <c r="F389" s="101"/>
      <c r="G389" s="100"/>
      <c r="H389" s="102"/>
      <c r="I389" s="102"/>
      <c r="J389" s="102"/>
      <c r="K389" s="101"/>
      <c r="L389" s="100"/>
      <c r="M389" s="101"/>
      <c r="N389" s="100"/>
    </row>
    <row r="390" spans="1:14" x14ac:dyDescent="0.3">
      <c r="A390" s="2"/>
      <c r="B390" s="99"/>
      <c r="C390" s="100"/>
      <c r="D390" s="102"/>
      <c r="E390" s="100"/>
      <c r="F390" s="101"/>
      <c r="G390" s="100"/>
      <c r="H390" s="102"/>
      <c r="I390" s="102"/>
      <c r="J390" s="102"/>
      <c r="K390" s="101"/>
      <c r="L390" s="100"/>
      <c r="M390" s="101"/>
      <c r="N390" s="100"/>
    </row>
    <row r="391" spans="1:14" x14ac:dyDescent="0.3">
      <c r="A391" s="2"/>
      <c r="B391" s="99"/>
      <c r="C391" s="100"/>
      <c r="D391" s="102"/>
      <c r="E391" s="100"/>
      <c r="F391" s="101"/>
      <c r="G391" s="100"/>
      <c r="H391" s="102"/>
      <c r="I391" s="102"/>
      <c r="J391" s="102"/>
      <c r="K391" s="101"/>
      <c r="L391" s="100"/>
      <c r="M391" s="101"/>
      <c r="N391" s="100"/>
    </row>
    <row r="392" spans="1:14" x14ac:dyDescent="0.3">
      <c r="A392" s="2"/>
      <c r="B392" s="99"/>
      <c r="C392" s="100"/>
      <c r="D392" s="102"/>
      <c r="E392" s="100"/>
      <c r="F392" s="101"/>
      <c r="G392" s="100"/>
      <c r="H392" s="102"/>
      <c r="I392" s="102"/>
      <c r="J392" s="102"/>
      <c r="K392" s="101"/>
      <c r="L392" s="100"/>
      <c r="M392" s="101"/>
      <c r="N392" s="100"/>
    </row>
    <row r="393" spans="1:14" x14ac:dyDescent="0.3">
      <c r="A393" s="2"/>
      <c r="B393" s="99"/>
      <c r="C393" s="100"/>
      <c r="D393" s="102"/>
      <c r="E393" s="100"/>
      <c r="F393" s="101"/>
      <c r="G393" s="100"/>
      <c r="H393" s="102"/>
      <c r="I393" s="102"/>
      <c r="J393" s="102"/>
      <c r="K393" s="101"/>
      <c r="L393" s="100"/>
      <c r="M393" s="101"/>
      <c r="N393" s="100"/>
    </row>
    <row r="394" spans="1:14" x14ac:dyDescent="0.3">
      <c r="A394" s="2"/>
      <c r="B394" s="99"/>
      <c r="C394" s="100"/>
      <c r="D394" s="102"/>
      <c r="E394" s="100"/>
      <c r="F394" s="101"/>
      <c r="G394" s="100"/>
      <c r="H394" s="102"/>
      <c r="I394" s="102"/>
      <c r="J394" s="102"/>
      <c r="K394" s="101"/>
      <c r="L394" s="100"/>
      <c r="M394" s="101"/>
      <c r="N394" s="100"/>
    </row>
    <row r="395" spans="1:14" x14ac:dyDescent="0.3">
      <c r="A395" s="2"/>
      <c r="B395" s="99"/>
      <c r="C395" s="100"/>
      <c r="D395" s="102"/>
      <c r="E395" s="100"/>
      <c r="F395" s="101"/>
      <c r="G395" s="100"/>
      <c r="H395" s="102"/>
      <c r="I395" s="102"/>
      <c r="J395" s="102"/>
      <c r="K395" s="101"/>
      <c r="L395" s="100"/>
      <c r="M395" s="101"/>
      <c r="N395" s="100"/>
    </row>
    <row r="396" spans="1:14" x14ac:dyDescent="0.3">
      <c r="A396" s="2"/>
      <c r="B396" s="99"/>
      <c r="C396" s="100"/>
      <c r="D396" s="102"/>
      <c r="E396" s="100"/>
      <c r="F396" s="101"/>
      <c r="G396" s="100"/>
      <c r="H396" s="102"/>
      <c r="I396" s="102"/>
      <c r="J396" s="102"/>
      <c r="K396" s="101"/>
      <c r="L396" s="100"/>
      <c r="M396" s="101"/>
      <c r="N396" s="100"/>
    </row>
    <row r="397" spans="1:14" x14ac:dyDescent="0.3">
      <c r="A397" s="2"/>
      <c r="B397" s="99"/>
      <c r="C397" s="100"/>
      <c r="D397" s="102"/>
      <c r="E397" s="100"/>
      <c r="F397" s="101"/>
      <c r="G397" s="100"/>
      <c r="H397" s="102"/>
      <c r="I397" s="102"/>
      <c r="J397" s="102"/>
      <c r="K397" s="101"/>
      <c r="L397" s="100"/>
      <c r="M397" s="101"/>
      <c r="N397" s="100"/>
    </row>
    <row r="398" spans="1:14" x14ac:dyDescent="0.3">
      <c r="A398" s="2"/>
      <c r="B398" s="99"/>
      <c r="C398" s="100"/>
      <c r="D398" s="102"/>
      <c r="E398" s="100"/>
      <c r="F398" s="101"/>
      <c r="G398" s="100"/>
      <c r="H398" s="102"/>
      <c r="I398" s="102"/>
      <c r="J398" s="102"/>
      <c r="K398" s="101"/>
      <c r="L398" s="100"/>
      <c r="M398" s="101"/>
      <c r="N398" s="100"/>
    </row>
    <row r="399" spans="1:14" x14ac:dyDescent="0.3">
      <c r="A399" s="2"/>
      <c r="B399" s="99"/>
      <c r="C399" s="100"/>
      <c r="D399" s="102"/>
      <c r="E399" s="100"/>
      <c r="F399" s="101"/>
      <c r="G399" s="100"/>
      <c r="H399" s="102"/>
      <c r="I399" s="102"/>
      <c r="J399" s="102"/>
      <c r="K399" s="101"/>
      <c r="L399" s="100"/>
      <c r="M399" s="101"/>
      <c r="N399" s="100"/>
    </row>
    <row r="400" spans="1:14" x14ac:dyDescent="0.3">
      <c r="A400" s="2"/>
      <c r="B400" s="99"/>
      <c r="C400" s="100"/>
      <c r="D400" s="102"/>
      <c r="E400" s="100"/>
      <c r="F400" s="101"/>
      <c r="G400" s="100"/>
      <c r="H400" s="102"/>
      <c r="I400" s="102"/>
      <c r="J400" s="102"/>
      <c r="K400" s="101"/>
      <c r="L400" s="100"/>
      <c r="M400" s="101"/>
      <c r="N400" s="100"/>
    </row>
    <row r="401" spans="1:14" x14ac:dyDescent="0.3">
      <c r="A401" s="2"/>
      <c r="B401" s="99"/>
      <c r="C401" s="100"/>
      <c r="D401" s="102"/>
      <c r="E401" s="100"/>
      <c r="F401" s="101"/>
      <c r="G401" s="100"/>
      <c r="H401" s="102"/>
      <c r="I401" s="102"/>
      <c r="J401" s="102"/>
      <c r="K401" s="101"/>
      <c r="L401" s="100"/>
      <c r="M401" s="101"/>
      <c r="N401" s="100"/>
    </row>
    <row r="402" spans="1:14" x14ac:dyDescent="0.3">
      <c r="A402" s="2"/>
      <c r="B402" s="99"/>
      <c r="C402" s="100"/>
      <c r="D402" s="102"/>
      <c r="E402" s="100"/>
      <c r="F402" s="101"/>
      <c r="G402" s="100"/>
      <c r="H402" s="102"/>
      <c r="I402" s="102"/>
      <c r="J402" s="102"/>
      <c r="K402" s="101"/>
      <c r="L402" s="100"/>
      <c r="M402" s="101"/>
      <c r="N402" s="100"/>
    </row>
    <row r="403" spans="1:14" x14ac:dyDescent="0.3">
      <c r="A403" s="2"/>
      <c r="B403" s="99"/>
      <c r="C403" s="100"/>
      <c r="D403" s="102"/>
      <c r="E403" s="100"/>
      <c r="F403" s="101"/>
      <c r="G403" s="100"/>
      <c r="H403" s="102"/>
      <c r="I403" s="102"/>
      <c r="J403" s="102"/>
      <c r="K403" s="101"/>
      <c r="L403" s="100"/>
      <c r="M403" s="101"/>
      <c r="N403" s="100"/>
    </row>
    <row r="404" spans="1:14" x14ac:dyDescent="0.3">
      <c r="A404" s="2"/>
      <c r="B404" s="99"/>
      <c r="C404" s="100"/>
      <c r="D404" s="102"/>
      <c r="E404" s="100"/>
      <c r="F404" s="101"/>
      <c r="G404" s="100"/>
      <c r="H404" s="102"/>
      <c r="I404" s="102"/>
      <c r="J404" s="102"/>
      <c r="K404" s="101"/>
      <c r="L404" s="100"/>
      <c r="M404" s="101"/>
      <c r="N404" s="100"/>
    </row>
    <row r="405" spans="1:14" x14ac:dyDescent="0.3">
      <c r="A405" s="2"/>
      <c r="B405" s="99"/>
      <c r="C405" s="100"/>
      <c r="D405" s="102"/>
      <c r="E405" s="100"/>
      <c r="F405" s="101"/>
      <c r="G405" s="100"/>
      <c r="H405" s="102"/>
      <c r="I405" s="102"/>
      <c r="J405" s="102"/>
      <c r="K405" s="101"/>
      <c r="L405" s="100"/>
      <c r="M405" s="101"/>
      <c r="N405" s="100"/>
    </row>
    <row r="406" spans="1:14" x14ac:dyDescent="0.3">
      <c r="A406" s="2"/>
      <c r="B406" s="99"/>
      <c r="C406" s="100"/>
      <c r="D406" s="102"/>
      <c r="E406" s="100"/>
      <c r="F406" s="101"/>
      <c r="G406" s="100"/>
      <c r="H406" s="102"/>
      <c r="I406" s="102"/>
      <c r="J406" s="102"/>
      <c r="K406" s="101"/>
      <c r="L406" s="100"/>
      <c r="M406" s="101"/>
      <c r="N406" s="100"/>
    </row>
    <row r="407" spans="1:14" x14ac:dyDescent="0.3">
      <c r="A407" s="2"/>
      <c r="B407" s="99"/>
    </row>
    <row r="408" spans="1:14" x14ac:dyDescent="0.3">
      <c r="A408" s="2"/>
      <c r="B408" s="99"/>
    </row>
    <row r="409" spans="1:14" x14ac:dyDescent="0.3">
      <c r="A409" s="2"/>
      <c r="B409" s="99"/>
    </row>
    <row r="410" spans="1:14" x14ac:dyDescent="0.3">
      <c r="A410" s="2"/>
      <c r="B410" s="99"/>
    </row>
    <row r="411" spans="1:14" x14ac:dyDescent="0.3">
      <c r="A411" s="2"/>
      <c r="B411" s="99"/>
    </row>
    <row r="412" spans="1:14" x14ac:dyDescent="0.3">
      <c r="A412" s="2"/>
      <c r="B412" s="99"/>
    </row>
    <row r="413" spans="1:14" x14ac:dyDescent="0.3">
      <c r="A413" s="2"/>
      <c r="B413" s="99"/>
    </row>
    <row r="414" spans="1:14" x14ac:dyDescent="0.3">
      <c r="A414" s="2"/>
      <c r="B414" s="99"/>
    </row>
    <row r="415" spans="1:14" x14ac:dyDescent="0.3">
      <c r="A415" s="2"/>
      <c r="B415" s="99"/>
    </row>
    <row r="416" spans="1:14" x14ac:dyDescent="0.3">
      <c r="A416" s="2"/>
      <c r="B416" s="99"/>
    </row>
    <row r="417" spans="1:2" x14ac:dyDescent="0.3">
      <c r="A417" s="2"/>
      <c r="B417" s="99"/>
    </row>
    <row r="418" spans="1:2" x14ac:dyDescent="0.3">
      <c r="A418" s="2"/>
      <c r="B418" s="99"/>
    </row>
    <row r="419" spans="1:2" x14ac:dyDescent="0.3">
      <c r="A419" s="2"/>
      <c r="B419" s="99"/>
    </row>
    <row r="420" spans="1:2" x14ac:dyDescent="0.3">
      <c r="A420" s="2"/>
      <c r="B420" s="99"/>
    </row>
    <row r="421" spans="1:2" x14ac:dyDescent="0.3">
      <c r="A421" s="2"/>
      <c r="B421" s="99"/>
    </row>
    <row r="422" spans="1:2" x14ac:dyDescent="0.3">
      <c r="A422" s="2"/>
      <c r="B422" s="99"/>
    </row>
    <row r="423" spans="1:2" x14ac:dyDescent="0.3">
      <c r="A423" s="2"/>
      <c r="B423" s="99"/>
    </row>
    <row r="424" spans="1:2" x14ac:dyDescent="0.3">
      <c r="A424" s="2"/>
      <c r="B424" s="99"/>
    </row>
    <row r="425" spans="1:2" x14ac:dyDescent="0.3">
      <c r="A425" s="2"/>
      <c r="B425" s="99"/>
    </row>
    <row r="426" spans="1:2" x14ac:dyDescent="0.3">
      <c r="A426" s="2"/>
      <c r="B426" s="99"/>
    </row>
    <row r="427" spans="1:2" x14ac:dyDescent="0.3">
      <c r="A427" s="2"/>
      <c r="B427" s="99"/>
    </row>
    <row r="428" spans="1:2" x14ac:dyDescent="0.3">
      <c r="A428" s="2"/>
      <c r="B428" s="99"/>
    </row>
    <row r="429" spans="1:2" x14ac:dyDescent="0.3">
      <c r="A429" s="2"/>
      <c r="B429" s="99"/>
    </row>
    <row r="430" spans="1:2" x14ac:dyDescent="0.3">
      <c r="A430" s="2"/>
      <c r="B430" s="99"/>
    </row>
    <row r="431" spans="1:2" x14ac:dyDescent="0.3">
      <c r="A431" s="2"/>
      <c r="B431" s="99"/>
    </row>
    <row r="432" spans="1:2" x14ac:dyDescent="0.3">
      <c r="A432" s="2"/>
      <c r="B432" s="99"/>
    </row>
    <row r="433" spans="1:2" x14ac:dyDescent="0.3">
      <c r="A433" s="2"/>
      <c r="B433" s="99"/>
    </row>
    <row r="434" spans="1:2" x14ac:dyDescent="0.3">
      <c r="A434" s="2"/>
      <c r="B434" s="99"/>
    </row>
    <row r="435" spans="1:2" x14ac:dyDescent="0.3">
      <c r="A435" s="2"/>
      <c r="B435" s="99"/>
    </row>
    <row r="436" spans="1:2" x14ac:dyDescent="0.3">
      <c r="A436" s="2"/>
      <c r="B436" s="99"/>
    </row>
    <row r="437" spans="1:2" x14ac:dyDescent="0.3">
      <c r="A437" s="2"/>
      <c r="B437" s="99"/>
    </row>
    <row r="438" spans="1:2" x14ac:dyDescent="0.3">
      <c r="A438" s="2"/>
      <c r="B438" s="99"/>
    </row>
    <row r="439" spans="1:2" x14ac:dyDescent="0.3">
      <c r="A439" s="2"/>
      <c r="B439" s="99"/>
    </row>
    <row r="440" spans="1:2" x14ac:dyDescent="0.3">
      <c r="A440" s="2"/>
      <c r="B440" s="99"/>
    </row>
    <row r="441" spans="1:2" x14ac:dyDescent="0.3">
      <c r="A441" s="2"/>
      <c r="B441" s="99"/>
    </row>
    <row r="442" spans="1:2" x14ac:dyDescent="0.3">
      <c r="A442" s="2"/>
      <c r="B442" s="99"/>
    </row>
    <row r="443" spans="1:2" x14ac:dyDescent="0.3">
      <c r="A443" s="2"/>
      <c r="B443" s="99"/>
    </row>
    <row r="444" spans="1:2" x14ac:dyDescent="0.3">
      <c r="A444" s="2"/>
      <c r="B444" s="99"/>
    </row>
    <row r="445" spans="1:2" x14ac:dyDescent="0.3">
      <c r="A445" s="2"/>
      <c r="B445" s="99"/>
    </row>
    <row r="446" spans="1:2" x14ac:dyDescent="0.3">
      <c r="A446" s="2"/>
      <c r="B446" s="99"/>
    </row>
    <row r="447" spans="1:2" x14ac:dyDescent="0.3">
      <c r="A447" s="2"/>
      <c r="B447" s="99"/>
    </row>
    <row r="448" spans="1:2" x14ac:dyDescent="0.3">
      <c r="A448" s="2"/>
      <c r="B448" s="99"/>
    </row>
    <row r="449" spans="1:2" x14ac:dyDescent="0.3">
      <c r="A449" s="2"/>
      <c r="B449" s="99"/>
    </row>
    <row r="450" spans="1:2" x14ac:dyDescent="0.3">
      <c r="A450" s="2"/>
      <c r="B450" s="99"/>
    </row>
    <row r="451" spans="1:2" x14ac:dyDescent="0.3">
      <c r="A451" s="2"/>
      <c r="B451" s="99"/>
    </row>
    <row r="452" spans="1:2" x14ac:dyDescent="0.3">
      <c r="A452" s="2"/>
      <c r="B452" s="99"/>
    </row>
    <row r="453" spans="1:2" x14ac:dyDescent="0.3">
      <c r="A453" s="2"/>
      <c r="B453" s="99"/>
    </row>
    <row r="454" spans="1:2" x14ac:dyDescent="0.3">
      <c r="A454" s="2"/>
      <c r="B454" s="99"/>
    </row>
    <row r="455" spans="1:2" x14ac:dyDescent="0.3">
      <c r="A455" s="2"/>
      <c r="B455" s="99"/>
    </row>
    <row r="456" spans="1:2" x14ac:dyDescent="0.3">
      <c r="A456" s="2"/>
      <c r="B456" s="99"/>
    </row>
    <row r="457" spans="1:2" x14ac:dyDescent="0.3">
      <c r="A457" s="2"/>
      <c r="B457" s="99"/>
    </row>
    <row r="458" spans="1:2" x14ac:dyDescent="0.3">
      <c r="A458" s="2"/>
      <c r="B458" s="99"/>
    </row>
    <row r="459" spans="1:2" x14ac:dyDescent="0.3">
      <c r="A459" s="2"/>
      <c r="B459" s="99"/>
    </row>
    <row r="460" spans="1:2" x14ac:dyDescent="0.3">
      <c r="A460" s="2"/>
      <c r="B460" s="99"/>
    </row>
    <row r="461" spans="1:2" x14ac:dyDescent="0.3">
      <c r="A461" s="2"/>
      <c r="B461" s="99"/>
    </row>
    <row r="462" spans="1:2" x14ac:dyDescent="0.3">
      <c r="A462" s="2"/>
      <c r="B462" s="99"/>
    </row>
    <row r="463" spans="1:2" x14ac:dyDescent="0.3">
      <c r="A463" s="2"/>
      <c r="B463" s="99"/>
    </row>
    <row r="464" spans="1:2" x14ac:dyDescent="0.3">
      <c r="A464" s="2"/>
      <c r="B464" s="99"/>
    </row>
    <row r="465" spans="1:2" x14ac:dyDescent="0.3">
      <c r="A465" s="2"/>
      <c r="B465" s="99"/>
    </row>
    <row r="466" spans="1:2" x14ac:dyDescent="0.3">
      <c r="A466" s="2"/>
      <c r="B466" s="99"/>
    </row>
    <row r="467" spans="1:2" x14ac:dyDescent="0.3">
      <c r="A467" s="2"/>
      <c r="B467" s="99"/>
    </row>
    <row r="468" spans="1:2" x14ac:dyDescent="0.3">
      <c r="A468" s="2"/>
      <c r="B468" s="99"/>
    </row>
    <row r="469" spans="1:2" x14ac:dyDescent="0.3">
      <c r="A469" s="2"/>
      <c r="B469" s="99"/>
    </row>
    <row r="470" spans="1:2" x14ac:dyDescent="0.3">
      <c r="A470" s="2"/>
      <c r="B470" s="99"/>
    </row>
    <row r="471" spans="1:2" x14ac:dyDescent="0.3">
      <c r="A471" s="2"/>
      <c r="B471" s="99"/>
    </row>
    <row r="472" spans="1:2" x14ac:dyDescent="0.3">
      <c r="A472" s="2"/>
      <c r="B472" s="99"/>
    </row>
    <row r="473" spans="1:2" x14ac:dyDescent="0.3">
      <c r="A473" s="2"/>
      <c r="B473" s="99"/>
    </row>
    <row r="474" spans="1:2" x14ac:dyDescent="0.3">
      <c r="A474" s="2"/>
      <c r="B474" s="99"/>
    </row>
    <row r="475" spans="1:2" x14ac:dyDescent="0.3">
      <c r="A475" s="2"/>
      <c r="B475" s="99"/>
    </row>
    <row r="476" spans="1:2" x14ac:dyDescent="0.3">
      <c r="A476" s="2"/>
      <c r="B476" s="99"/>
    </row>
    <row r="477" spans="1:2" x14ac:dyDescent="0.3">
      <c r="A477" s="2"/>
      <c r="B477" s="99"/>
    </row>
    <row r="478" spans="1:2" x14ac:dyDescent="0.3">
      <c r="A478" s="2"/>
      <c r="B478" s="99"/>
    </row>
    <row r="479" spans="1:2" x14ac:dyDescent="0.3">
      <c r="A479" s="2"/>
      <c r="B479" s="99"/>
    </row>
    <row r="480" spans="1:2" x14ac:dyDescent="0.3">
      <c r="A480" s="2"/>
      <c r="B480" s="99"/>
    </row>
    <row r="481" spans="1:2" x14ac:dyDescent="0.3">
      <c r="A481" s="2"/>
      <c r="B481" s="99"/>
    </row>
    <row r="482" spans="1:2" x14ac:dyDescent="0.3">
      <c r="A482" s="2"/>
      <c r="B482" s="99"/>
    </row>
    <row r="483" spans="1:2" x14ac:dyDescent="0.3">
      <c r="A483" s="2"/>
      <c r="B483" s="99"/>
    </row>
    <row r="484" spans="1:2" x14ac:dyDescent="0.3">
      <c r="A484" s="2"/>
      <c r="B484" s="99"/>
    </row>
    <row r="485" spans="1:2" x14ac:dyDescent="0.3">
      <c r="A485" s="2"/>
      <c r="B485" s="99"/>
    </row>
    <row r="486" spans="1:2" x14ac:dyDescent="0.3">
      <c r="A486" s="2"/>
      <c r="B486" s="99"/>
    </row>
    <row r="487" spans="1:2" x14ac:dyDescent="0.3">
      <c r="A487" s="2"/>
      <c r="B487" s="99"/>
    </row>
    <row r="488" spans="1:2" x14ac:dyDescent="0.3">
      <c r="A488" s="2"/>
      <c r="B488" s="99"/>
    </row>
    <row r="489" spans="1:2" x14ac:dyDescent="0.3">
      <c r="A489" s="2"/>
      <c r="B489" s="99"/>
    </row>
    <row r="490" spans="1:2" x14ac:dyDescent="0.3">
      <c r="A490" s="2"/>
      <c r="B490" s="99"/>
    </row>
    <row r="491" spans="1:2" x14ac:dyDescent="0.3">
      <c r="A491" s="2"/>
      <c r="B491" s="99"/>
    </row>
    <row r="492" spans="1:2" x14ac:dyDescent="0.3">
      <c r="A492" s="2"/>
      <c r="B492" s="99"/>
    </row>
    <row r="493" spans="1:2" x14ac:dyDescent="0.3">
      <c r="A493" s="2"/>
      <c r="B493" s="99"/>
    </row>
    <row r="494" spans="1:2" x14ac:dyDescent="0.3">
      <c r="A494" s="2"/>
      <c r="B494" s="99"/>
    </row>
    <row r="495" spans="1:2" x14ac:dyDescent="0.3">
      <c r="A495" s="2"/>
      <c r="B495" s="99"/>
    </row>
    <row r="496" spans="1:2" x14ac:dyDescent="0.3">
      <c r="A496" s="2"/>
      <c r="B496" s="99"/>
    </row>
    <row r="497" spans="1:2" x14ac:dyDescent="0.3">
      <c r="A497" s="2"/>
      <c r="B497" s="99"/>
    </row>
    <row r="498" spans="1:2" x14ac:dyDescent="0.3">
      <c r="A498" s="2"/>
      <c r="B498" s="99"/>
    </row>
    <row r="499" spans="1:2" x14ac:dyDescent="0.3">
      <c r="A499" s="2"/>
      <c r="B499" s="99"/>
    </row>
    <row r="500" spans="1:2" x14ac:dyDescent="0.3">
      <c r="A500" s="2"/>
      <c r="B500" s="99"/>
    </row>
    <row r="501" spans="1:2" x14ac:dyDescent="0.3">
      <c r="A501" s="2"/>
      <c r="B501" s="99"/>
    </row>
    <row r="502" spans="1:2" x14ac:dyDescent="0.3">
      <c r="A502" s="2"/>
      <c r="B502" s="99"/>
    </row>
    <row r="503" spans="1:2" x14ac:dyDescent="0.3">
      <c r="A503" s="2"/>
      <c r="B503" s="99"/>
    </row>
    <row r="504" spans="1:2" x14ac:dyDescent="0.3">
      <c r="A504" s="2"/>
      <c r="B504" s="99"/>
    </row>
    <row r="505" spans="1:2" x14ac:dyDescent="0.3">
      <c r="A505" s="2"/>
      <c r="B505" s="99"/>
    </row>
    <row r="506" spans="1:2" x14ac:dyDescent="0.3">
      <c r="A506" s="2"/>
      <c r="B506" s="99"/>
    </row>
    <row r="507" spans="1:2" x14ac:dyDescent="0.3">
      <c r="A507" s="2"/>
      <c r="B507" s="99"/>
    </row>
    <row r="508" spans="1:2" x14ac:dyDescent="0.3">
      <c r="A508" s="2"/>
      <c r="B508" s="99"/>
    </row>
    <row r="509" spans="1:2" x14ac:dyDescent="0.3">
      <c r="A509" s="2"/>
      <c r="B509" s="99"/>
    </row>
    <row r="510" spans="1:2" x14ac:dyDescent="0.3">
      <c r="A510" s="2"/>
      <c r="B510" s="99"/>
    </row>
    <row r="511" spans="1:2" x14ac:dyDescent="0.3">
      <c r="A511" s="2"/>
      <c r="B511" s="99"/>
    </row>
    <row r="512" spans="1:2" x14ac:dyDescent="0.3">
      <c r="A512" s="2"/>
      <c r="B512" s="99"/>
    </row>
    <row r="513" spans="1:2" x14ac:dyDescent="0.3">
      <c r="A513" s="2"/>
      <c r="B513" s="99"/>
    </row>
    <row r="514" spans="1:2" x14ac:dyDescent="0.3">
      <c r="A514" s="2"/>
      <c r="B514" s="99"/>
    </row>
    <row r="515" spans="1:2" x14ac:dyDescent="0.3">
      <c r="A515" s="2"/>
      <c r="B515" s="99"/>
    </row>
    <row r="516" spans="1:2" x14ac:dyDescent="0.3">
      <c r="A516" s="2"/>
      <c r="B516" s="99"/>
    </row>
    <row r="517" spans="1:2" x14ac:dyDescent="0.3">
      <c r="A517" s="2"/>
      <c r="B517" s="99"/>
    </row>
    <row r="518" spans="1:2" x14ac:dyDescent="0.3">
      <c r="A518" s="2"/>
      <c r="B518" s="99"/>
    </row>
    <row r="519" spans="1:2" x14ac:dyDescent="0.3">
      <c r="A519" s="2"/>
      <c r="B519" s="99"/>
    </row>
    <row r="520" spans="1:2" x14ac:dyDescent="0.3">
      <c r="A520" s="2"/>
      <c r="B520" s="99"/>
    </row>
    <row r="521" spans="1:2" x14ac:dyDescent="0.3">
      <c r="A521" s="2"/>
      <c r="B521" s="99"/>
    </row>
    <row r="522" spans="1:2" x14ac:dyDescent="0.3">
      <c r="A522" s="2"/>
      <c r="B522" s="99"/>
    </row>
    <row r="523" spans="1:2" x14ac:dyDescent="0.3">
      <c r="A523" s="2"/>
      <c r="B523" s="99"/>
    </row>
    <row r="524" spans="1:2" x14ac:dyDescent="0.3">
      <c r="A524" s="2"/>
      <c r="B524" s="99"/>
    </row>
    <row r="525" spans="1:2" x14ac:dyDescent="0.3">
      <c r="A525" s="2"/>
      <c r="B525" s="99"/>
    </row>
    <row r="526" spans="1:2" x14ac:dyDescent="0.3">
      <c r="A526" s="2"/>
      <c r="B526" s="99"/>
    </row>
    <row r="527" spans="1:2" x14ac:dyDescent="0.3">
      <c r="A527" s="2"/>
      <c r="B527" s="99"/>
    </row>
    <row r="528" spans="1:2" x14ac:dyDescent="0.3">
      <c r="A528" s="2"/>
      <c r="B528" s="99"/>
    </row>
    <row r="529" spans="1:2" x14ac:dyDescent="0.3">
      <c r="A529" s="2"/>
      <c r="B529" s="99"/>
    </row>
    <row r="530" spans="1:2" x14ac:dyDescent="0.3">
      <c r="A530" s="2"/>
      <c r="B530" s="99"/>
    </row>
    <row r="531" spans="1:2" x14ac:dyDescent="0.3">
      <c r="A531" s="2"/>
      <c r="B531" s="99"/>
    </row>
    <row r="532" spans="1:2" x14ac:dyDescent="0.3">
      <c r="A532" s="2"/>
      <c r="B532" s="99"/>
    </row>
    <row r="533" spans="1:2" x14ac:dyDescent="0.3">
      <c r="A533" s="2"/>
      <c r="B533" s="99"/>
    </row>
    <row r="534" spans="1:2" x14ac:dyDescent="0.3">
      <c r="A534" s="2"/>
      <c r="B534" s="99"/>
    </row>
    <row r="535" spans="1:2" x14ac:dyDescent="0.3">
      <c r="A535" s="2"/>
      <c r="B535" s="99"/>
    </row>
    <row r="536" spans="1:2" x14ac:dyDescent="0.3">
      <c r="A536" s="2"/>
      <c r="B536" s="99"/>
    </row>
    <row r="537" spans="1:2" x14ac:dyDescent="0.3">
      <c r="A537" s="2"/>
      <c r="B537" s="99"/>
    </row>
    <row r="538" spans="1:2" x14ac:dyDescent="0.3">
      <c r="A538" s="2"/>
      <c r="B538" s="99"/>
    </row>
    <row r="539" spans="1:2" x14ac:dyDescent="0.3">
      <c r="A539" s="2"/>
      <c r="B539" s="99"/>
    </row>
    <row r="540" spans="1:2" x14ac:dyDescent="0.3">
      <c r="A540" s="2"/>
      <c r="B540" s="99"/>
    </row>
    <row r="541" spans="1:2" x14ac:dyDescent="0.3">
      <c r="A541" s="2"/>
      <c r="B541" s="99"/>
    </row>
    <row r="542" spans="1:2" x14ac:dyDescent="0.3">
      <c r="A542" s="2"/>
      <c r="B542" s="99"/>
    </row>
    <row r="543" spans="1:2" x14ac:dyDescent="0.3">
      <c r="A543" s="2"/>
      <c r="B543" s="99"/>
    </row>
    <row r="544" spans="1:2" x14ac:dyDescent="0.3">
      <c r="A544" s="2"/>
      <c r="B544" s="99"/>
    </row>
    <row r="545" spans="1:2" x14ac:dyDescent="0.3">
      <c r="A545" s="2"/>
      <c r="B545" s="99"/>
    </row>
    <row r="546" spans="1:2" x14ac:dyDescent="0.3">
      <c r="A546" s="2"/>
      <c r="B546" s="99"/>
    </row>
    <row r="547" spans="1:2" x14ac:dyDescent="0.3">
      <c r="A547" s="2"/>
      <c r="B547" s="99"/>
    </row>
    <row r="548" spans="1:2" x14ac:dyDescent="0.3">
      <c r="A548" s="2"/>
      <c r="B548" s="99"/>
    </row>
    <row r="549" spans="1:2" x14ac:dyDescent="0.3">
      <c r="A549" s="2"/>
      <c r="B549" s="99"/>
    </row>
    <row r="550" spans="1:2" x14ac:dyDescent="0.3">
      <c r="A550" s="2"/>
      <c r="B550" s="99"/>
    </row>
    <row r="551" spans="1:2" x14ac:dyDescent="0.3">
      <c r="A551" s="2"/>
      <c r="B551" s="99"/>
    </row>
    <row r="552" spans="1:2" x14ac:dyDescent="0.3">
      <c r="A552" s="2"/>
      <c r="B552" s="99"/>
    </row>
    <row r="553" spans="1:2" x14ac:dyDescent="0.3">
      <c r="A553" s="2"/>
      <c r="B553" s="99"/>
    </row>
    <row r="554" spans="1:2" x14ac:dyDescent="0.3">
      <c r="A554" s="2"/>
      <c r="B554" s="99"/>
    </row>
    <row r="555" spans="1:2" x14ac:dyDescent="0.3">
      <c r="A555" s="2"/>
      <c r="B555" s="99"/>
    </row>
    <row r="556" spans="1:2" x14ac:dyDescent="0.3">
      <c r="A556" s="2"/>
      <c r="B556" s="99"/>
    </row>
    <row r="557" spans="1:2" x14ac:dyDescent="0.3">
      <c r="A557" s="2"/>
      <c r="B557" s="99"/>
    </row>
    <row r="558" spans="1:2" x14ac:dyDescent="0.3">
      <c r="A558" s="2"/>
      <c r="B558" s="99"/>
    </row>
    <row r="559" spans="1:2" x14ac:dyDescent="0.3">
      <c r="A559" s="2"/>
      <c r="B559" s="99"/>
    </row>
    <row r="560" spans="1:2" x14ac:dyDescent="0.3">
      <c r="A560" s="2"/>
      <c r="B560" s="99"/>
    </row>
    <row r="561" spans="1:2" x14ac:dyDescent="0.3">
      <c r="A561" s="2"/>
      <c r="B561" s="99"/>
    </row>
    <row r="562" spans="1:2" x14ac:dyDescent="0.3">
      <c r="A562" s="2"/>
      <c r="B562" s="99"/>
    </row>
    <row r="563" spans="1:2" x14ac:dyDescent="0.3">
      <c r="A563" s="2"/>
      <c r="B563" s="99"/>
    </row>
    <row r="564" spans="1:2" x14ac:dyDescent="0.3">
      <c r="A564" s="2"/>
      <c r="B564" s="99"/>
    </row>
    <row r="565" spans="1:2" x14ac:dyDescent="0.3">
      <c r="A565" s="2"/>
      <c r="B565" s="99"/>
    </row>
    <row r="566" spans="1:2" x14ac:dyDescent="0.3">
      <c r="A566" s="2"/>
      <c r="B566" s="99"/>
    </row>
    <row r="567" spans="1:2" x14ac:dyDescent="0.3">
      <c r="A567" s="2"/>
      <c r="B567" s="99"/>
    </row>
    <row r="568" spans="1:2" x14ac:dyDescent="0.3">
      <c r="A568" s="2"/>
      <c r="B568" s="99"/>
    </row>
    <row r="569" spans="1:2" x14ac:dyDescent="0.3">
      <c r="A569" s="2"/>
      <c r="B569" s="99"/>
    </row>
    <row r="570" spans="1:2" x14ac:dyDescent="0.3">
      <c r="A570" s="2"/>
      <c r="B570" s="99"/>
    </row>
    <row r="571" spans="1:2" x14ac:dyDescent="0.3">
      <c r="A571" s="2"/>
      <c r="B571" s="99"/>
    </row>
    <row r="572" spans="1:2" x14ac:dyDescent="0.3">
      <c r="A572" s="2"/>
      <c r="B572" s="99"/>
    </row>
    <row r="573" spans="1:2" x14ac:dyDescent="0.3">
      <c r="A573" s="2"/>
      <c r="B573" s="99"/>
    </row>
    <row r="574" spans="1:2" x14ac:dyDescent="0.3">
      <c r="A574" s="2"/>
      <c r="B574" s="99"/>
    </row>
    <row r="575" spans="1:2" x14ac:dyDescent="0.3">
      <c r="A575" s="2"/>
      <c r="B575" s="99"/>
    </row>
    <row r="576" spans="1:2" x14ac:dyDescent="0.3">
      <c r="A576" s="2"/>
      <c r="B576" s="99"/>
    </row>
    <row r="577" spans="1:2" x14ac:dyDescent="0.3">
      <c r="A577" s="2"/>
      <c r="B577" s="99"/>
    </row>
    <row r="578" spans="1:2" x14ac:dyDescent="0.3">
      <c r="A578" s="2"/>
      <c r="B578" s="99"/>
    </row>
    <row r="579" spans="1:2" x14ac:dyDescent="0.3">
      <c r="A579" s="2"/>
      <c r="B579" s="99"/>
    </row>
    <row r="580" spans="1:2" x14ac:dyDescent="0.3">
      <c r="A580" s="2"/>
      <c r="B580" s="99"/>
    </row>
    <row r="581" spans="1:2" x14ac:dyDescent="0.3">
      <c r="A581" s="2"/>
      <c r="B581" s="99"/>
    </row>
    <row r="582" spans="1:2" x14ac:dyDescent="0.3">
      <c r="A582" s="2"/>
      <c r="B582" s="99"/>
    </row>
    <row r="583" spans="1:2" x14ac:dyDescent="0.3">
      <c r="A583" s="2"/>
      <c r="B583" s="99"/>
    </row>
    <row r="584" spans="1:2" x14ac:dyDescent="0.3">
      <c r="A584" s="2"/>
      <c r="B584" s="99"/>
    </row>
    <row r="585" spans="1:2" x14ac:dyDescent="0.3">
      <c r="A585" s="2"/>
      <c r="B585" s="99"/>
    </row>
    <row r="586" spans="1:2" x14ac:dyDescent="0.3">
      <c r="A586" s="2"/>
      <c r="B586" s="99"/>
    </row>
    <row r="587" spans="1:2" x14ac:dyDescent="0.3">
      <c r="A587" s="2"/>
      <c r="B587" s="99"/>
    </row>
    <row r="588" spans="1:2" x14ac:dyDescent="0.3">
      <c r="A588" s="2"/>
      <c r="B588" s="99"/>
    </row>
    <row r="589" spans="1:2" x14ac:dyDescent="0.3">
      <c r="A589" s="2"/>
      <c r="B589" s="99"/>
    </row>
    <row r="590" spans="1:2" x14ac:dyDescent="0.3">
      <c r="A590" s="2"/>
      <c r="B590" s="99"/>
    </row>
    <row r="591" spans="1:2" x14ac:dyDescent="0.3">
      <c r="A591" s="2"/>
      <c r="B591" s="99"/>
    </row>
    <row r="592" spans="1:2" x14ac:dyDescent="0.3">
      <c r="A592" s="2"/>
      <c r="B592" s="99"/>
    </row>
    <row r="593" spans="1:2" x14ac:dyDescent="0.3">
      <c r="A593" s="2"/>
      <c r="B593" s="99"/>
    </row>
    <row r="594" spans="1:2" x14ac:dyDescent="0.3">
      <c r="A594" s="2"/>
      <c r="B594" s="99"/>
    </row>
    <row r="595" spans="1:2" x14ac:dyDescent="0.3">
      <c r="A595" s="2"/>
      <c r="B595" s="99"/>
    </row>
    <row r="596" spans="1:2" x14ac:dyDescent="0.3">
      <c r="A596" s="2"/>
      <c r="B596" s="99"/>
    </row>
    <row r="597" spans="1:2" x14ac:dyDescent="0.3">
      <c r="A597" s="2"/>
      <c r="B597" s="99"/>
    </row>
    <row r="598" spans="1:2" x14ac:dyDescent="0.3">
      <c r="A598" s="2"/>
      <c r="B598" s="99"/>
    </row>
    <row r="599" spans="1:2" x14ac:dyDescent="0.3">
      <c r="A599" s="2"/>
      <c r="B599" s="99"/>
    </row>
    <row r="600" spans="1:2" x14ac:dyDescent="0.3">
      <c r="A600" s="2"/>
      <c r="B600" s="99"/>
    </row>
    <row r="601" spans="1:2" x14ac:dyDescent="0.3">
      <c r="A601" s="2"/>
      <c r="B601" s="99"/>
    </row>
    <row r="602" spans="1:2" x14ac:dyDescent="0.3">
      <c r="A602" s="2"/>
      <c r="B602" s="99"/>
    </row>
    <row r="603" spans="1:2" x14ac:dyDescent="0.3">
      <c r="A603" s="2"/>
      <c r="B603" s="99"/>
    </row>
    <row r="604" spans="1:2" x14ac:dyDescent="0.3">
      <c r="A604" s="2"/>
      <c r="B604" s="99"/>
    </row>
    <row r="605" spans="1:2" x14ac:dyDescent="0.3">
      <c r="A605" s="2"/>
      <c r="B605" s="99"/>
    </row>
    <row r="606" spans="1:2" x14ac:dyDescent="0.3">
      <c r="A606" s="2"/>
      <c r="B606" s="99"/>
    </row>
    <row r="607" spans="1:2" x14ac:dyDescent="0.3">
      <c r="A607" s="2"/>
      <c r="B607" s="99"/>
    </row>
    <row r="608" spans="1:2" x14ac:dyDescent="0.3">
      <c r="A608" s="2"/>
      <c r="B608" s="99"/>
    </row>
    <row r="609" spans="1:2" x14ac:dyDescent="0.3">
      <c r="A609" s="2"/>
      <c r="B609" s="99"/>
    </row>
    <row r="610" spans="1:2" x14ac:dyDescent="0.3">
      <c r="A610" s="2"/>
      <c r="B610" s="99"/>
    </row>
    <row r="611" spans="1:2" x14ac:dyDescent="0.3">
      <c r="A611" s="2"/>
      <c r="B611" s="99"/>
    </row>
    <row r="612" spans="1:2" x14ac:dyDescent="0.3">
      <c r="A612" s="2"/>
      <c r="B612" s="99"/>
    </row>
    <row r="613" spans="1:2" x14ac:dyDescent="0.3">
      <c r="A613" s="2"/>
      <c r="B613" s="99"/>
    </row>
    <row r="614" spans="1:2" x14ac:dyDescent="0.3">
      <c r="A614" s="2"/>
      <c r="B614" s="99"/>
    </row>
    <row r="615" spans="1:2" x14ac:dyDescent="0.3">
      <c r="A615" s="2"/>
      <c r="B615" s="99"/>
    </row>
    <row r="616" spans="1:2" x14ac:dyDescent="0.3">
      <c r="A616" s="2"/>
      <c r="B616" s="99"/>
    </row>
    <row r="617" spans="1:2" x14ac:dyDescent="0.3">
      <c r="A617" s="2"/>
      <c r="B617" s="99"/>
    </row>
    <row r="618" spans="1:2" x14ac:dyDescent="0.3">
      <c r="A618" s="2"/>
      <c r="B618" s="99"/>
    </row>
    <row r="619" spans="1:2" x14ac:dyDescent="0.3">
      <c r="A619" s="2"/>
      <c r="B619" s="99"/>
    </row>
    <row r="620" spans="1:2" x14ac:dyDescent="0.3">
      <c r="A620" s="2"/>
      <c r="B620" s="99"/>
    </row>
    <row r="621" spans="1:2" x14ac:dyDescent="0.3">
      <c r="A621" s="2"/>
      <c r="B621" s="99"/>
    </row>
    <row r="622" spans="1:2" x14ac:dyDescent="0.3">
      <c r="A622" s="2"/>
      <c r="B622" s="99"/>
    </row>
    <row r="623" spans="1:2" x14ac:dyDescent="0.3">
      <c r="A623" s="2"/>
      <c r="B623" s="99"/>
    </row>
    <row r="624" spans="1:2" x14ac:dyDescent="0.3">
      <c r="A624" s="2"/>
      <c r="B624" s="99"/>
    </row>
    <row r="625" spans="1:2" x14ac:dyDescent="0.3">
      <c r="A625" s="2"/>
      <c r="B625" s="99"/>
    </row>
    <row r="626" spans="1:2" x14ac:dyDescent="0.3">
      <c r="A626" s="2"/>
      <c r="B626" s="99"/>
    </row>
    <row r="627" spans="1:2" x14ac:dyDescent="0.3">
      <c r="A627" s="2"/>
      <c r="B627" s="99"/>
    </row>
    <row r="628" spans="1:2" x14ac:dyDescent="0.3">
      <c r="A628" s="2"/>
      <c r="B628" s="99"/>
    </row>
    <row r="629" spans="1:2" x14ac:dyDescent="0.3">
      <c r="A629" s="2"/>
      <c r="B629" s="99"/>
    </row>
    <row r="630" spans="1:2" x14ac:dyDescent="0.3">
      <c r="A630" s="2"/>
      <c r="B630" s="99"/>
    </row>
    <row r="631" spans="1:2" x14ac:dyDescent="0.3">
      <c r="A631" s="2"/>
      <c r="B631" s="99"/>
    </row>
    <row r="632" spans="1:2" x14ac:dyDescent="0.3">
      <c r="A632" s="2"/>
      <c r="B632" s="99"/>
    </row>
    <row r="633" spans="1:2" x14ac:dyDescent="0.3">
      <c r="A633" s="2"/>
      <c r="B633" s="99"/>
    </row>
    <row r="634" spans="1:2" x14ac:dyDescent="0.3">
      <c r="A634" s="2"/>
      <c r="B634" s="99"/>
    </row>
    <row r="635" spans="1:2" x14ac:dyDescent="0.3">
      <c r="A635" s="2"/>
      <c r="B635" s="99"/>
    </row>
    <row r="636" spans="1:2" x14ac:dyDescent="0.3">
      <c r="A636" s="2"/>
      <c r="B636" s="99"/>
    </row>
    <row r="637" spans="1:2" x14ac:dyDescent="0.3">
      <c r="A637" s="2"/>
      <c r="B637" s="99"/>
    </row>
    <row r="638" spans="1:2" x14ac:dyDescent="0.3">
      <c r="A638" s="2"/>
      <c r="B638" s="99"/>
    </row>
    <row r="639" spans="1:2" x14ac:dyDescent="0.3">
      <c r="A639" s="2"/>
      <c r="B639" s="99"/>
    </row>
    <row r="640" spans="1:2" x14ac:dyDescent="0.3">
      <c r="A640" s="2"/>
      <c r="B640" s="99"/>
    </row>
    <row r="641" spans="1:2" x14ac:dyDescent="0.3">
      <c r="A641" s="2"/>
      <c r="B641" s="99"/>
    </row>
    <row r="642" spans="1:2" x14ac:dyDescent="0.3">
      <c r="A642" s="2"/>
      <c r="B642" s="99"/>
    </row>
    <row r="643" spans="1:2" x14ac:dyDescent="0.3">
      <c r="A643" s="2"/>
      <c r="B643" s="99"/>
    </row>
    <row r="644" spans="1:2" x14ac:dyDescent="0.3">
      <c r="A644" s="2"/>
      <c r="B644" s="99"/>
    </row>
    <row r="645" spans="1:2" x14ac:dyDescent="0.3">
      <c r="A645" s="2"/>
      <c r="B645" s="99"/>
    </row>
    <row r="646" spans="1:2" x14ac:dyDescent="0.3">
      <c r="A646" s="2"/>
      <c r="B646" s="99"/>
    </row>
    <row r="647" spans="1:2" x14ac:dyDescent="0.3">
      <c r="A647" s="2"/>
      <c r="B647" s="99"/>
    </row>
    <row r="648" spans="1:2" x14ac:dyDescent="0.3">
      <c r="A648" s="2"/>
      <c r="B648" s="99"/>
    </row>
    <row r="649" spans="1:2" x14ac:dyDescent="0.3">
      <c r="A649" s="2"/>
      <c r="B649" s="99"/>
    </row>
    <row r="650" spans="1:2" x14ac:dyDescent="0.3">
      <c r="A650" s="2"/>
      <c r="B650" s="99"/>
    </row>
    <row r="651" spans="1:2" x14ac:dyDescent="0.3">
      <c r="A651" s="2"/>
      <c r="B651" s="99"/>
    </row>
    <row r="652" spans="1:2" x14ac:dyDescent="0.3">
      <c r="A652" s="2"/>
      <c r="B652" s="99"/>
    </row>
    <row r="653" spans="1:2" x14ac:dyDescent="0.3">
      <c r="A653" s="2"/>
      <c r="B653" s="99"/>
    </row>
    <row r="654" spans="1:2" x14ac:dyDescent="0.3">
      <c r="A654" s="2"/>
      <c r="B654" s="99"/>
    </row>
    <row r="655" spans="1:2" x14ac:dyDescent="0.3">
      <c r="A655" s="2"/>
      <c r="B655" s="99"/>
    </row>
    <row r="656" spans="1:2" x14ac:dyDescent="0.3">
      <c r="A656" s="2"/>
      <c r="B656" s="99"/>
    </row>
    <row r="657" spans="1:2" x14ac:dyDescent="0.3">
      <c r="A657" s="2"/>
      <c r="B657" s="99"/>
    </row>
    <row r="658" spans="1:2" x14ac:dyDescent="0.3">
      <c r="A658" s="2"/>
      <c r="B658" s="99"/>
    </row>
    <row r="659" spans="1:2" x14ac:dyDescent="0.3">
      <c r="A659" s="2"/>
      <c r="B659" s="99"/>
    </row>
    <row r="660" spans="1:2" x14ac:dyDescent="0.3">
      <c r="A660" s="2"/>
      <c r="B660" s="99"/>
    </row>
    <row r="661" spans="1:2" x14ac:dyDescent="0.3">
      <c r="A661" s="2"/>
      <c r="B661" s="99"/>
    </row>
    <row r="662" spans="1:2" x14ac:dyDescent="0.3">
      <c r="A662" s="2"/>
      <c r="B662" s="99"/>
    </row>
    <row r="663" spans="1:2" x14ac:dyDescent="0.3">
      <c r="A663" s="2"/>
      <c r="B663" s="99"/>
    </row>
    <row r="664" spans="1:2" x14ac:dyDescent="0.3">
      <c r="A664" s="2"/>
      <c r="B664" s="99"/>
    </row>
    <row r="665" spans="1:2" x14ac:dyDescent="0.3">
      <c r="A665" s="2"/>
      <c r="B665" s="99"/>
    </row>
    <row r="666" spans="1:2" x14ac:dyDescent="0.3">
      <c r="A666" s="2"/>
      <c r="B666" s="99"/>
    </row>
    <row r="667" spans="1:2" x14ac:dyDescent="0.3">
      <c r="A667" s="2"/>
      <c r="B667" s="99"/>
    </row>
    <row r="668" spans="1:2" x14ac:dyDescent="0.3">
      <c r="A668" s="2"/>
      <c r="B668" s="99"/>
    </row>
    <row r="669" spans="1:2" x14ac:dyDescent="0.3">
      <c r="A669" s="2"/>
      <c r="B669" s="99"/>
    </row>
    <row r="670" spans="1:2" x14ac:dyDescent="0.3">
      <c r="A670" s="2"/>
      <c r="B670" s="99"/>
    </row>
    <row r="671" spans="1:2" x14ac:dyDescent="0.3">
      <c r="A671" s="2"/>
      <c r="B671" s="99"/>
    </row>
    <row r="672" spans="1:2" x14ac:dyDescent="0.3">
      <c r="A672" s="2"/>
      <c r="B672" s="99"/>
    </row>
    <row r="673" spans="1:2" x14ac:dyDescent="0.3">
      <c r="A673" s="2"/>
      <c r="B673" s="99"/>
    </row>
    <row r="674" spans="1:2" x14ac:dyDescent="0.3">
      <c r="A674" s="2"/>
      <c r="B674" s="99"/>
    </row>
    <row r="675" spans="1:2" x14ac:dyDescent="0.3">
      <c r="A675" s="2"/>
      <c r="B675" s="99"/>
    </row>
    <row r="676" spans="1:2" x14ac:dyDescent="0.3">
      <c r="A676" s="2"/>
      <c r="B676" s="99"/>
    </row>
    <row r="677" spans="1:2" x14ac:dyDescent="0.3">
      <c r="A677" s="2"/>
      <c r="B677" s="99"/>
    </row>
    <row r="678" spans="1:2" x14ac:dyDescent="0.3">
      <c r="A678" s="2"/>
      <c r="B678" s="99"/>
    </row>
    <row r="679" spans="1:2" x14ac:dyDescent="0.3">
      <c r="A679" s="2"/>
      <c r="B679" s="99"/>
    </row>
    <row r="680" spans="1:2" x14ac:dyDescent="0.3">
      <c r="A680" s="2"/>
      <c r="B680" s="99"/>
    </row>
    <row r="681" spans="1:2" x14ac:dyDescent="0.3">
      <c r="A681" s="2"/>
      <c r="B681" s="99"/>
    </row>
    <row r="682" spans="1:2" x14ac:dyDescent="0.3">
      <c r="A682" s="2"/>
      <c r="B682" s="99"/>
    </row>
    <row r="683" spans="1:2" x14ac:dyDescent="0.3">
      <c r="A683" s="2"/>
      <c r="B683" s="99"/>
    </row>
    <row r="684" spans="1:2" x14ac:dyDescent="0.3">
      <c r="A684" s="2"/>
      <c r="B684" s="99"/>
    </row>
    <row r="685" spans="1:2" x14ac:dyDescent="0.3">
      <c r="A685" s="2"/>
      <c r="B685" s="99"/>
    </row>
    <row r="686" spans="1:2" x14ac:dyDescent="0.3">
      <c r="A686" s="2"/>
      <c r="B686" s="99"/>
    </row>
    <row r="687" spans="1:2" x14ac:dyDescent="0.3">
      <c r="A687" s="2"/>
      <c r="B687" s="99"/>
    </row>
    <row r="688" spans="1:2" x14ac:dyDescent="0.3">
      <c r="A688" s="2"/>
      <c r="B688" s="99"/>
    </row>
    <row r="689" spans="1:2" x14ac:dyDescent="0.3">
      <c r="A689" s="2"/>
      <c r="B689" s="99"/>
    </row>
    <row r="690" spans="1:2" x14ac:dyDescent="0.3">
      <c r="A690" s="2"/>
      <c r="B690" s="99"/>
    </row>
    <row r="691" spans="1:2" x14ac:dyDescent="0.3">
      <c r="A691" s="2"/>
      <c r="B691" s="99"/>
    </row>
    <row r="692" spans="1:2" x14ac:dyDescent="0.3">
      <c r="A692" s="2"/>
      <c r="B692" s="99"/>
    </row>
    <row r="693" spans="1:2" x14ac:dyDescent="0.3">
      <c r="A693" s="2"/>
      <c r="B693" s="99"/>
    </row>
    <row r="694" spans="1:2" x14ac:dyDescent="0.3">
      <c r="A694" s="2"/>
      <c r="B694" s="99"/>
    </row>
    <row r="695" spans="1:2" x14ac:dyDescent="0.3">
      <c r="A695" s="2"/>
      <c r="B695" s="99"/>
    </row>
    <row r="696" spans="1:2" x14ac:dyDescent="0.3">
      <c r="A696" s="2"/>
      <c r="B696" s="99"/>
    </row>
    <row r="697" spans="1:2" x14ac:dyDescent="0.3">
      <c r="A697" s="2"/>
      <c r="B697" s="99"/>
    </row>
    <row r="698" spans="1:2" x14ac:dyDescent="0.3">
      <c r="A698" s="2"/>
      <c r="B698" s="99"/>
    </row>
    <row r="699" spans="1:2" x14ac:dyDescent="0.3">
      <c r="A699" s="2"/>
      <c r="B699" s="99"/>
    </row>
    <row r="700" spans="1:2" x14ac:dyDescent="0.3">
      <c r="A700" s="2"/>
      <c r="B700" s="99"/>
    </row>
    <row r="701" spans="1:2" x14ac:dyDescent="0.3">
      <c r="A701" s="2"/>
      <c r="B701" s="99"/>
    </row>
    <row r="702" spans="1:2" x14ac:dyDescent="0.3">
      <c r="A702" s="2"/>
      <c r="B702" s="99"/>
    </row>
    <row r="703" spans="1:2" x14ac:dyDescent="0.3">
      <c r="A703" s="2"/>
      <c r="B703" s="99"/>
    </row>
    <row r="704" spans="1:2" x14ac:dyDescent="0.3">
      <c r="A704" s="2"/>
      <c r="B704" s="99"/>
    </row>
    <row r="705" spans="1:2" x14ac:dyDescent="0.3">
      <c r="A705" s="2"/>
      <c r="B705" s="99"/>
    </row>
    <row r="706" spans="1:2" x14ac:dyDescent="0.3">
      <c r="A706" s="2"/>
      <c r="B706" s="99"/>
    </row>
    <row r="707" spans="1:2" x14ac:dyDescent="0.3">
      <c r="A707" s="2"/>
      <c r="B707" s="99"/>
    </row>
    <row r="708" spans="1:2" x14ac:dyDescent="0.3">
      <c r="A708" s="2"/>
      <c r="B708" s="99"/>
    </row>
    <row r="709" spans="1:2" x14ac:dyDescent="0.3">
      <c r="A709" s="2"/>
      <c r="B709" s="99"/>
    </row>
    <row r="710" spans="1:2" x14ac:dyDescent="0.3">
      <c r="A710" s="2"/>
      <c r="B710" s="99"/>
    </row>
    <row r="711" spans="1:2" x14ac:dyDescent="0.3">
      <c r="A711" s="2"/>
      <c r="B711" s="99"/>
    </row>
    <row r="712" spans="1:2" x14ac:dyDescent="0.3">
      <c r="A712" s="2"/>
      <c r="B712" s="99"/>
    </row>
    <row r="713" spans="1:2" x14ac:dyDescent="0.3">
      <c r="A713" s="2"/>
      <c r="B713" s="99"/>
    </row>
    <row r="714" spans="1:2" x14ac:dyDescent="0.3">
      <c r="A714" s="2"/>
      <c r="B714" s="99"/>
    </row>
    <row r="715" spans="1:2" x14ac:dyDescent="0.3">
      <c r="A715" s="2"/>
      <c r="B715" s="99"/>
    </row>
    <row r="716" spans="1:2" x14ac:dyDescent="0.3">
      <c r="A716" s="2"/>
      <c r="B716" s="99"/>
    </row>
    <row r="717" spans="1:2" x14ac:dyDescent="0.3">
      <c r="A717" s="2"/>
      <c r="B717" s="99"/>
    </row>
    <row r="718" spans="1:2" x14ac:dyDescent="0.3">
      <c r="A718" s="2"/>
      <c r="B718" s="99"/>
    </row>
    <row r="719" spans="1:2" x14ac:dyDescent="0.3">
      <c r="A719" s="2"/>
      <c r="B719" s="99"/>
    </row>
    <row r="720" spans="1:2" x14ac:dyDescent="0.3">
      <c r="A720" s="2"/>
      <c r="B720" s="99"/>
    </row>
    <row r="721" spans="1:2" x14ac:dyDescent="0.3">
      <c r="A721" s="2"/>
      <c r="B721" s="99"/>
    </row>
    <row r="722" spans="1:2" x14ac:dyDescent="0.3">
      <c r="A722" s="2"/>
      <c r="B722" s="99"/>
    </row>
    <row r="723" spans="1:2" x14ac:dyDescent="0.3">
      <c r="A723" s="2"/>
      <c r="B723" s="99"/>
    </row>
    <row r="724" spans="1:2" x14ac:dyDescent="0.3">
      <c r="A724" s="2"/>
      <c r="B724" s="99"/>
    </row>
    <row r="725" spans="1:2" x14ac:dyDescent="0.3">
      <c r="A725" s="2"/>
      <c r="B725" s="99"/>
    </row>
    <row r="726" spans="1:2" x14ac:dyDescent="0.3">
      <c r="A726" s="2"/>
      <c r="B726" s="99"/>
    </row>
    <row r="727" spans="1:2" x14ac:dyDescent="0.3">
      <c r="A727" s="2"/>
      <c r="B727" s="99"/>
    </row>
    <row r="728" spans="1:2" x14ac:dyDescent="0.3">
      <c r="A728" s="2"/>
      <c r="B728" s="99"/>
    </row>
    <row r="729" spans="1:2" x14ac:dyDescent="0.3">
      <c r="A729" s="2"/>
      <c r="B729" s="99"/>
    </row>
    <row r="730" spans="1:2" x14ac:dyDescent="0.3">
      <c r="A730" s="2"/>
      <c r="B730" s="99"/>
    </row>
    <row r="731" spans="1:2" x14ac:dyDescent="0.3">
      <c r="A731" s="2"/>
      <c r="B731" s="99"/>
    </row>
    <row r="732" spans="1:2" x14ac:dyDescent="0.3">
      <c r="A732" s="2"/>
      <c r="B732" s="99"/>
    </row>
    <row r="733" spans="1:2" x14ac:dyDescent="0.3">
      <c r="A733" s="2"/>
      <c r="B733" s="99"/>
    </row>
    <row r="734" spans="1:2" x14ac:dyDescent="0.3">
      <c r="A734" s="2"/>
      <c r="B734" s="99"/>
    </row>
    <row r="735" spans="1:2" x14ac:dyDescent="0.3">
      <c r="A735" s="2"/>
      <c r="B735" s="99"/>
    </row>
    <row r="736" spans="1:2" x14ac:dyDescent="0.3">
      <c r="A736" s="2"/>
      <c r="B736" s="99"/>
    </row>
    <row r="737" spans="1:2" x14ac:dyDescent="0.3">
      <c r="A737" s="2"/>
      <c r="B737" s="99"/>
    </row>
    <row r="738" spans="1:2" x14ac:dyDescent="0.3">
      <c r="A738" s="2"/>
      <c r="B738" s="99"/>
    </row>
    <row r="739" spans="1:2" x14ac:dyDescent="0.3">
      <c r="A739" s="2"/>
      <c r="B739" s="99"/>
    </row>
    <row r="740" spans="1:2" x14ac:dyDescent="0.3">
      <c r="A740" s="2"/>
      <c r="B740" s="99"/>
    </row>
    <row r="741" spans="1:2" x14ac:dyDescent="0.3">
      <c r="A741" s="2"/>
      <c r="B741" s="99"/>
    </row>
    <row r="742" spans="1:2" x14ac:dyDescent="0.3">
      <c r="A742" s="2"/>
      <c r="B742" s="99"/>
    </row>
    <row r="743" spans="1:2" x14ac:dyDescent="0.3">
      <c r="A743" s="2"/>
      <c r="B743" s="99"/>
    </row>
    <row r="744" spans="1:2" x14ac:dyDescent="0.3">
      <c r="A744" s="2"/>
      <c r="B744" s="99"/>
    </row>
    <row r="745" spans="1:2" x14ac:dyDescent="0.3">
      <c r="A745" s="2"/>
      <c r="B745" s="99"/>
    </row>
    <row r="746" spans="1:2" x14ac:dyDescent="0.3">
      <c r="A746" s="2"/>
      <c r="B746" s="99"/>
    </row>
    <row r="747" spans="1:2" x14ac:dyDescent="0.3">
      <c r="A747" s="2"/>
      <c r="B747" s="99"/>
    </row>
    <row r="748" spans="1:2" x14ac:dyDescent="0.3">
      <c r="A748" s="2"/>
      <c r="B748" s="99"/>
    </row>
    <row r="749" spans="1:2" x14ac:dyDescent="0.3">
      <c r="A749" s="2"/>
      <c r="B749" s="99"/>
    </row>
    <row r="750" spans="1:2" x14ac:dyDescent="0.3">
      <c r="A750" s="2"/>
      <c r="B750" s="99"/>
    </row>
    <row r="751" spans="1:2" x14ac:dyDescent="0.3">
      <c r="A751" s="2"/>
      <c r="B751" s="99"/>
    </row>
    <row r="752" spans="1:2" x14ac:dyDescent="0.3">
      <c r="A752" s="2"/>
      <c r="B752" s="99"/>
    </row>
    <row r="753" spans="1:2" x14ac:dyDescent="0.3">
      <c r="A753" s="2"/>
      <c r="B753" s="99"/>
    </row>
    <row r="754" spans="1:2" x14ac:dyDescent="0.3">
      <c r="A754" s="2"/>
      <c r="B754" s="99"/>
    </row>
    <row r="755" spans="1:2" x14ac:dyDescent="0.3">
      <c r="A755" s="2"/>
      <c r="B755" s="99"/>
    </row>
    <row r="756" spans="1:2" x14ac:dyDescent="0.3">
      <c r="A756" s="2"/>
      <c r="B756" s="99"/>
    </row>
    <row r="757" spans="1:2" x14ac:dyDescent="0.3">
      <c r="A757" s="2"/>
      <c r="B757" s="99"/>
    </row>
    <row r="758" spans="1:2" x14ac:dyDescent="0.3">
      <c r="A758" s="2"/>
      <c r="B758" s="99"/>
    </row>
    <row r="759" spans="1:2" x14ac:dyDescent="0.3">
      <c r="A759" s="2"/>
      <c r="B759" s="99"/>
    </row>
    <row r="760" spans="1:2" x14ac:dyDescent="0.3">
      <c r="A760" s="2"/>
      <c r="B760" s="99"/>
    </row>
    <row r="761" spans="1:2" x14ac:dyDescent="0.3">
      <c r="A761" s="2"/>
      <c r="B761" s="99"/>
    </row>
    <row r="762" spans="1:2" x14ac:dyDescent="0.3">
      <c r="A762" s="2"/>
      <c r="B762" s="99"/>
    </row>
    <row r="763" spans="1:2" x14ac:dyDescent="0.3">
      <c r="A763" s="2"/>
      <c r="B763" s="99"/>
    </row>
    <row r="764" spans="1:2" x14ac:dyDescent="0.3">
      <c r="A764" s="2"/>
      <c r="B764" s="99"/>
    </row>
    <row r="765" spans="1:2" x14ac:dyDescent="0.3">
      <c r="A765" s="2"/>
      <c r="B765" s="99"/>
    </row>
    <row r="766" spans="1:2" x14ac:dyDescent="0.3">
      <c r="A766" s="2"/>
      <c r="B766" s="99"/>
    </row>
    <row r="767" spans="1:2" x14ac:dyDescent="0.3">
      <c r="A767" s="2"/>
      <c r="B767" s="99"/>
    </row>
    <row r="768" spans="1:2" x14ac:dyDescent="0.3">
      <c r="A768" s="2"/>
      <c r="B768" s="99"/>
    </row>
    <row r="769" spans="1:2" x14ac:dyDescent="0.3">
      <c r="A769" s="2"/>
      <c r="B769" s="99"/>
    </row>
    <row r="770" spans="1:2" x14ac:dyDescent="0.3">
      <c r="A770" s="2"/>
      <c r="B770" s="99"/>
    </row>
    <row r="771" spans="1:2" x14ac:dyDescent="0.3">
      <c r="A771" s="2"/>
      <c r="B771" s="99"/>
    </row>
    <row r="772" spans="1:2" x14ac:dyDescent="0.3">
      <c r="A772" s="2"/>
      <c r="B772" s="99"/>
    </row>
    <row r="773" spans="1:2" x14ac:dyDescent="0.3">
      <c r="A773" s="2"/>
      <c r="B773" s="99"/>
    </row>
    <row r="774" spans="1:2" x14ac:dyDescent="0.3">
      <c r="A774" s="2"/>
      <c r="B774" s="99"/>
    </row>
    <row r="775" spans="1:2" x14ac:dyDescent="0.3">
      <c r="A775" s="2"/>
      <c r="B775" s="99"/>
    </row>
    <row r="776" spans="1:2" x14ac:dyDescent="0.3">
      <c r="A776" s="2"/>
      <c r="B776" s="99"/>
    </row>
    <row r="777" spans="1:2" x14ac:dyDescent="0.3">
      <c r="A777" s="2"/>
      <c r="B777" s="99"/>
    </row>
    <row r="778" spans="1:2" x14ac:dyDescent="0.3">
      <c r="A778" s="2"/>
      <c r="B778" s="99"/>
    </row>
    <row r="779" spans="1:2" x14ac:dyDescent="0.3">
      <c r="A779" s="2"/>
      <c r="B779" s="99"/>
    </row>
    <row r="780" spans="1:2" x14ac:dyDescent="0.3">
      <c r="A780" s="2"/>
      <c r="B780" s="99"/>
    </row>
    <row r="781" spans="1:2" x14ac:dyDescent="0.3">
      <c r="A781" s="2"/>
      <c r="B781" s="99"/>
    </row>
    <row r="782" spans="1:2" x14ac:dyDescent="0.3">
      <c r="A782" s="2"/>
      <c r="B782" s="99"/>
    </row>
    <row r="783" spans="1:2" x14ac:dyDescent="0.3">
      <c r="A783" s="2"/>
      <c r="B783" s="99"/>
    </row>
    <row r="784" spans="1:2" x14ac:dyDescent="0.3">
      <c r="A784" s="2"/>
      <c r="B784" s="99"/>
    </row>
    <row r="785" spans="1:2" x14ac:dyDescent="0.3">
      <c r="A785" s="2"/>
      <c r="B785" s="99"/>
    </row>
    <row r="786" spans="1:2" x14ac:dyDescent="0.3">
      <c r="A786" s="2"/>
      <c r="B786" s="99"/>
    </row>
    <row r="787" spans="1:2" x14ac:dyDescent="0.3">
      <c r="A787" s="2"/>
      <c r="B787" s="99"/>
    </row>
    <row r="788" spans="1:2" x14ac:dyDescent="0.3">
      <c r="A788" s="2"/>
      <c r="B788" s="99"/>
    </row>
    <row r="789" spans="1:2" x14ac:dyDescent="0.3">
      <c r="A789" s="2"/>
      <c r="B789" s="99"/>
    </row>
    <row r="790" spans="1:2" x14ac:dyDescent="0.3">
      <c r="A790" s="2"/>
      <c r="B790" s="99"/>
    </row>
    <row r="791" spans="1:2" x14ac:dyDescent="0.3">
      <c r="A791" s="2"/>
      <c r="B791" s="99"/>
    </row>
    <row r="792" spans="1:2" x14ac:dyDescent="0.3">
      <c r="A792" s="2"/>
      <c r="B792" s="99"/>
    </row>
    <row r="793" spans="1:2" x14ac:dyDescent="0.3">
      <c r="A793" s="2"/>
      <c r="B793" s="99"/>
    </row>
    <row r="794" spans="1:2" x14ac:dyDescent="0.3">
      <c r="A794" s="2"/>
      <c r="B794" s="99"/>
    </row>
    <row r="795" spans="1:2" x14ac:dyDescent="0.3">
      <c r="A795" s="2"/>
      <c r="B795" s="99"/>
    </row>
    <row r="796" spans="1:2" x14ac:dyDescent="0.3">
      <c r="A796" s="2"/>
      <c r="B796" s="99"/>
    </row>
  </sheetData>
  <mergeCells count="11">
    <mergeCell ref="K4:N4"/>
    <mergeCell ref="K3:N3"/>
    <mergeCell ref="B6:I6"/>
    <mergeCell ref="B7:I7"/>
    <mergeCell ref="B5:I5"/>
    <mergeCell ref="A9:A11"/>
    <mergeCell ref="B9:B11"/>
    <mergeCell ref="C9:N9"/>
    <mergeCell ref="C10:G10"/>
    <mergeCell ref="H10:L10"/>
    <mergeCell ref="M10:N10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полуг. 2025 г.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2025-11-20T07:28:27Z</dcterms:modified>
</cp:coreProperties>
</file>